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社会保险基金决算收支总表" sheetId="1" r:id="rId1"/>
    <sheet name="城乡居民基本养老保险基金收支表" sheetId="2" r:id="rId2"/>
    <sheet name="新型农村合作医疗基金收支表" sheetId="3" r:id="rId3"/>
  </sheets>
  <definedNames/>
  <calcPr fullCalcOnLoad="1" fullPrecision="0"/>
</workbook>
</file>

<file path=xl/sharedStrings.xml><?xml version="1.0" encoding="utf-8"?>
<sst xmlns="http://schemas.openxmlformats.org/spreadsheetml/2006/main" count="108" uniqueCount="88">
  <si>
    <t>社决02表</t>
  </si>
  <si>
    <t>万源市</t>
  </si>
  <si>
    <t>单位：元</t>
  </si>
  <si>
    <t>项        目</t>
  </si>
  <si>
    <t>合计</t>
  </si>
  <si>
    <t>企业职工基本
养老保险基金</t>
  </si>
  <si>
    <t>城乡居民基本养
老保险基金</t>
  </si>
  <si>
    <t>机关事业单位基本养老保险基金</t>
  </si>
  <si>
    <t>城镇职工基本
医疗保险基金</t>
  </si>
  <si>
    <t>居民基本医
疗保险基金</t>
  </si>
  <si>
    <t>工伤保险基金</t>
  </si>
  <si>
    <t>失业保险基金</t>
  </si>
  <si>
    <t>生育保险基金</t>
  </si>
  <si>
    <t>一、收入</t>
  </si>
  <si>
    <t xml:space="preserve">    其中： 1.保险费收入</t>
  </si>
  <si>
    <t xml:space="preserve">           2.投资收益</t>
  </si>
  <si>
    <t xml:space="preserve">           3.财政补贴收入</t>
  </si>
  <si>
    <t xml:space="preserve">           4.其他收入</t>
  </si>
  <si>
    <t xml:space="preserve">           5.转移收入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</si>
  <si>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</si>
  <si>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</si>
  <si>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</si>
  <si>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</si>
  <si>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</si>
  <si>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四、年末滚存结余</t>
  </si>
  <si>
    <t>社决04表</t>
  </si>
  <si>
    <t>项          目</t>
  </si>
  <si>
    <t>金额</t>
  </si>
  <si>
    <t>一、个人缴费收入</t>
  </si>
  <si>
    <t>一、基础养老金支出</t>
  </si>
  <si>
    <t>二、集体补助收入</t>
  </si>
  <si>
    <t>二、个人账户养老金支出</t>
  </si>
  <si>
    <t>三、投资收益</t>
  </si>
  <si>
    <t>三、丧葬抚恤补助支出</t>
  </si>
  <si>
    <t>四、政府补贴收入</t>
  </si>
  <si>
    <t>×</t>
  </si>
  <si>
    <t xml:space="preserve">    其中：政府对基础养老金补贴</t>
  </si>
  <si>
    <t xml:space="preserve">          政府对个人缴费的补贴</t>
  </si>
  <si>
    <t>五、其他收入</t>
  </si>
  <si>
    <t>四、其他支出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</si>
  <si>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</si>
  <si>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</si>
  <si>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</si>
  <si>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</si>
  <si>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</si>
  <si>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</si>
  <si>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>九、下级上解收入</t>
  </si>
  <si>
    <t>八、上解上级支出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</si>
  <si>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</si>
  <si>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</si>
  <si>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</si>
  <si>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</si>
  <si>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</si>
  <si>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</si>
  <si>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总         计</t>
  </si>
  <si>
    <t>社决08表</t>
  </si>
  <si>
    <t>项目</t>
  </si>
  <si>
    <t>一、缴费收入</t>
  </si>
  <si>
    <t>一、基本医疗保险待遇支出</t>
  </si>
  <si>
    <t xml:space="preserve">    其中：城乡医疗救助资助收入</t>
  </si>
  <si>
    <t xml:space="preserve">    其中：统筹基金住院支出</t>
  </si>
  <si>
    <t>二、利息收入</t>
  </si>
  <si>
    <t xml:space="preserve">        统筹基金门诊支出</t>
  </si>
  <si>
    <t>三、政府补助收入</t>
  </si>
  <si>
    <t xml:space="preserve">          家庭账户基金支出</t>
  </si>
  <si>
    <t xml:space="preserve">    其中：政府按规定标准和参合人数补助收入</t>
  </si>
  <si>
    <t>二、大病保险支出</t>
  </si>
  <si>
    <t>四、其他收入</t>
  </si>
  <si>
    <t>三、其他支出</t>
  </si>
  <si>
    <t>五、转移收入</t>
  </si>
  <si>
    <t>四、转移支出</t>
  </si>
  <si>
    <t>六、本年收入小计</t>
  </si>
  <si>
    <t>五、本年支出小计</t>
  </si>
  <si>
    <t>七、上级补助收入</t>
  </si>
  <si>
    <t>六、补助下级支出</t>
  </si>
  <si>
    <t>八、下级上解收入</t>
  </si>
  <si>
    <t>七、上解上级支出</t>
  </si>
  <si>
    <t>九、本年收入合计</t>
  </si>
  <si>
    <t>八、本年支出合计</t>
  </si>
  <si>
    <t>九、本年收支结余</t>
  </si>
  <si>
    <t>十、上年结余</t>
  </si>
  <si>
    <t>十、年末滚存结余</t>
  </si>
  <si>
    <t>附件7</t>
  </si>
  <si>
    <t>附件7-1</t>
  </si>
  <si>
    <t>附件7-2</t>
  </si>
  <si>
    <t>2017年新型农村合作医疗基金收支表</t>
  </si>
  <si>
    <t>2017年社会保险基金决算收支总表</t>
  </si>
  <si>
    <t>2017年城乡居民基本养老保险基金收支表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</si>
</sst>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  <numFmt numFmtId="178" formatCode="0_ "/>
    <numFmt numFmtId="179" formatCode="#,##0.0_ ;\-#,##0.0"/>
    <numFmt numFmtId="180" formatCode="#,##0_ ;\-#,##0"/>
    <numFmt numFmtId="181" formatCode="#,##0_ "/>
  </numFmts>
  <fonts count="40"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Arial Narrow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Alignment="0"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Alignment="0">
      <protection/>
    </xf>
    <xf numFmtId="42" fontId="1" fillId="0" borderId="0" applyAlignment="0"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Alignment="0">
      <protection/>
    </xf>
    <xf numFmtId="41" fontId="1" fillId="0" borderId="0" applyAlignment="0"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80" fontId="5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Alignment="1">
      <alignment/>
    </xf>
    <xf numFmtId="181" fontId="5" fillId="0" borderId="19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FFFF"/>
      <rgbColor rgb="00FF6600"/>
      <rgbColor rgb="00FFFF00"/>
      <rgbColor rgb="00FF0000"/>
      <rgbColor rgb="00F0F0F0"/>
      <rgbColor rgb="00808080"/>
      <rgbColor rgb="00A0A0A0"/>
      <rgbColor rgb="00FFFFFF"/>
      <rgbColor rgb="00FFFF80"/>
      <rgbColor rgb="0080FF8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zoomScalePageLayoutView="0" workbookViewId="0" topLeftCell="A4">
      <selection activeCell="H9" sqref="H9"/>
    </sheetView>
  </sheetViews>
  <sheetFormatPr defaultColWidth="9.00390625" defaultRowHeight="14.25" customHeight="1"/>
  <cols>
    <col min="1" max="1" width="30.625" style="0" customWidth="1"/>
    <col min="2" max="2" width="14.50390625" style="0" customWidth="1"/>
    <col min="3" max="3" width="9.00390625" style="0" customWidth="1"/>
    <col min="4" max="4" width="13.875" style="0" customWidth="1"/>
    <col min="5" max="5" width="8.625" style="0" customWidth="1"/>
    <col min="6" max="6" width="8.75390625" style="0" customWidth="1"/>
    <col min="7" max="7" width="15.00390625" style="0" customWidth="1"/>
    <col min="8" max="10" width="10.125" style="0" customWidth="1"/>
  </cols>
  <sheetData>
    <row r="1" spans="1:10" ht="15" customHeight="1">
      <c r="A1" s="31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43" t="s">
        <v>86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2"/>
      <c r="B3" s="2"/>
      <c r="C3" s="2"/>
      <c r="D3" s="2"/>
      <c r="E3" s="2"/>
      <c r="F3" s="3"/>
      <c r="G3" s="3"/>
      <c r="H3" s="3"/>
      <c r="I3" s="3"/>
      <c r="J3" s="4" t="s">
        <v>0</v>
      </c>
    </row>
    <row r="4" spans="1:10" ht="18" customHeight="1">
      <c r="A4" s="5" t="s">
        <v>1</v>
      </c>
      <c r="B4" s="6"/>
      <c r="C4" s="6"/>
      <c r="D4" s="6"/>
      <c r="E4" s="7"/>
      <c r="F4" s="7"/>
      <c r="G4" s="7"/>
      <c r="H4" s="7"/>
      <c r="I4" s="7"/>
      <c r="J4" s="8" t="s">
        <v>2</v>
      </c>
    </row>
    <row r="5" spans="1:10" ht="78.75" customHeight="1">
      <c r="A5" s="9" t="s">
        <v>3</v>
      </c>
      <c r="B5" s="10" t="s">
        <v>4</v>
      </c>
      <c r="C5" s="11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0" ht="26.25" customHeight="1">
      <c r="A6" s="12" t="s">
        <v>13</v>
      </c>
      <c r="B6" s="32">
        <f aca="true" t="shared" si="0" ref="B6:B17">SUM(C6:J6)</f>
        <v>370761449</v>
      </c>
      <c r="C6" s="32">
        <v>0</v>
      </c>
      <c r="D6" s="32">
        <f>SUM(D7:D11)</f>
        <v>95480240</v>
      </c>
      <c r="E6" s="32">
        <f>SUM(E7:E11)</f>
        <v>0</v>
      </c>
      <c r="F6" s="32">
        <f>SUM(F7:F11)</f>
        <v>0</v>
      </c>
      <c r="G6" s="32">
        <f>SUM(G7:G11)</f>
        <v>275281209</v>
      </c>
      <c r="H6" s="32">
        <v>0</v>
      </c>
      <c r="I6" s="32">
        <v>0</v>
      </c>
      <c r="J6" s="32">
        <v>0</v>
      </c>
    </row>
    <row r="7" spans="1:10" ht="26.25" customHeight="1">
      <c r="A7" s="13" t="s">
        <v>14</v>
      </c>
      <c r="B7" s="32">
        <f t="shared" si="0"/>
        <v>83494750</v>
      </c>
      <c r="C7" s="32">
        <v>0</v>
      </c>
      <c r="D7" s="32">
        <v>17071000</v>
      </c>
      <c r="E7" s="32">
        <v>0</v>
      </c>
      <c r="F7" s="32">
        <v>0</v>
      </c>
      <c r="G7" s="32">
        <v>66423750</v>
      </c>
      <c r="H7" s="32">
        <v>0</v>
      </c>
      <c r="I7" s="32">
        <v>0</v>
      </c>
      <c r="J7" s="32">
        <v>0</v>
      </c>
    </row>
    <row r="8" spans="1:10" ht="26.25" customHeight="1">
      <c r="A8" s="13" t="s">
        <v>15</v>
      </c>
      <c r="B8" s="32">
        <f t="shared" si="0"/>
        <v>4089543</v>
      </c>
      <c r="C8" s="32">
        <v>0</v>
      </c>
      <c r="D8" s="32">
        <v>1535762</v>
      </c>
      <c r="E8" s="32">
        <v>0</v>
      </c>
      <c r="F8" s="32">
        <v>0</v>
      </c>
      <c r="G8" s="32">
        <v>2553781</v>
      </c>
      <c r="H8" s="32">
        <v>0</v>
      </c>
      <c r="I8" s="32">
        <v>0</v>
      </c>
      <c r="J8" s="32">
        <v>0</v>
      </c>
    </row>
    <row r="9" spans="1:10" ht="26.25" customHeight="1">
      <c r="A9" s="14" t="s">
        <v>16</v>
      </c>
      <c r="B9" s="32">
        <f t="shared" si="0"/>
        <v>282688038</v>
      </c>
      <c r="C9" s="32">
        <v>0</v>
      </c>
      <c r="D9" s="32">
        <v>76419100</v>
      </c>
      <c r="E9" s="32">
        <v>0</v>
      </c>
      <c r="F9" s="32">
        <v>0</v>
      </c>
      <c r="G9" s="32">
        <v>206268938</v>
      </c>
      <c r="H9" s="32">
        <v>0</v>
      </c>
      <c r="I9" s="32">
        <v>0</v>
      </c>
      <c r="J9" s="32">
        <v>0</v>
      </c>
    </row>
    <row r="10" spans="1:10" ht="26.25" customHeight="1">
      <c r="A10" s="14" t="s">
        <v>17</v>
      </c>
      <c r="B10" s="32">
        <f t="shared" si="0"/>
        <v>478621</v>
      </c>
      <c r="C10" s="32">
        <v>0</v>
      </c>
      <c r="D10" s="32">
        <v>443881</v>
      </c>
      <c r="E10" s="32">
        <v>0</v>
      </c>
      <c r="F10" s="32">
        <v>0</v>
      </c>
      <c r="G10" s="32">
        <v>34740</v>
      </c>
      <c r="H10" s="32">
        <v>0</v>
      </c>
      <c r="I10" s="32">
        <v>0</v>
      </c>
      <c r="J10" s="32">
        <v>0</v>
      </c>
    </row>
    <row r="11" spans="1:10" ht="26.25" customHeight="1">
      <c r="A11" s="14" t="s">
        <v>18</v>
      </c>
      <c r="B11" s="32">
        <f t="shared" si="0"/>
        <v>10497</v>
      </c>
      <c r="C11" s="32">
        <v>0</v>
      </c>
      <c r="D11" s="32">
        <v>10497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</row>
    <row r="12" spans="1:10" ht="26.25" customHeight="1">
      <c r="A12" s="13" t="s">
        <v>19</v>
      </c>
      <c r="B12" s="32">
        <f>SUM(C12:J12)</f>
        <v>308927997</v>
      </c>
      <c r="C12" s="32">
        <v>0</v>
      </c>
      <c r="D12" s="32">
        <v>72533508</v>
      </c>
      <c r="E12" s="32">
        <v>0</v>
      </c>
      <c r="F12" s="32">
        <v>0</v>
      </c>
      <c r="G12" s="32">
        <v>236394489</v>
      </c>
      <c r="H12" s="32">
        <v>0</v>
      </c>
      <c r="I12" s="32">
        <v>0</v>
      </c>
      <c r="J12" s="32">
        <v>0</v>
      </c>
    </row>
    <row r="13" spans="1:10" ht="26.25" customHeight="1">
      <c r="A13" s="13" t="s">
        <v>20</v>
      </c>
      <c r="B13" s="32">
        <f t="shared" si="0"/>
        <v>307996642</v>
      </c>
      <c r="C13" s="32">
        <v>0</v>
      </c>
      <c r="D13" s="32">
        <v>71602153</v>
      </c>
      <c r="E13" s="32">
        <v>0</v>
      </c>
      <c r="F13" s="32">
        <v>0</v>
      </c>
      <c r="G13" s="32">
        <v>236394489</v>
      </c>
      <c r="H13" s="32">
        <v>0</v>
      </c>
      <c r="I13" s="32">
        <v>0</v>
      </c>
      <c r="J13" s="32">
        <v>0</v>
      </c>
    </row>
    <row r="14" spans="1:10" ht="26.25" customHeight="1">
      <c r="A14" s="13" t="s">
        <v>21</v>
      </c>
      <c r="B14" s="32">
        <f t="shared" si="0"/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  <row r="15" spans="1:10" ht="26.25" customHeight="1">
      <c r="A15" s="14" t="s">
        <v>22</v>
      </c>
      <c r="B15" s="32">
        <f t="shared" si="0"/>
        <v>931355</v>
      </c>
      <c r="C15" s="32">
        <v>0</v>
      </c>
      <c r="D15" s="32">
        <v>931355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ht="26.25" customHeight="1">
      <c r="A16" s="12" t="s">
        <v>23</v>
      </c>
      <c r="B16" s="32">
        <f>B6-B12</f>
        <v>61833452</v>
      </c>
      <c r="C16" s="32">
        <f>C6-C12</f>
        <v>0</v>
      </c>
      <c r="D16" s="32">
        <f>D6-D12</f>
        <v>22946732</v>
      </c>
      <c r="E16" s="32">
        <f>E6-E12</f>
        <v>0</v>
      </c>
      <c r="F16" s="32">
        <f>F6-F12</f>
        <v>0</v>
      </c>
      <c r="G16" s="32">
        <f>G6-G12</f>
        <v>38886720</v>
      </c>
      <c r="H16" s="32">
        <v>0</v>
      </c>
      <c r="I16" s="32">
        <v>0</v>
      </c>
      <c r="J16" s="32">
        <v>0</v>
      </c>
    </row>
    <row r="17" spans="1:10" ht="26.25" customHeight="1">
      <c r="A17" s="13" t="s">
        <v>24</v>
      </c>
      <c r="B17" s="32">
        <f t="shared" si="0"/>
        <v>262718313</v>
      </c>
      <c r="C17" s="32">
        <v>0</v>
      </c>
      <c r="D17" s="32">
        <v>126722256</v>
      </c>
      <c r="E17" s="32">
        <v>0</v>
      </c>
      <c r="F17" s="32">
        <v>0</v>
      </c>
      <c r="G17" s="32">
        <v>135996057</v>
      </c>
      <c r="H17" s="32">
        <v>0</v>
      </c>
      <c r="I17" s="32">
        <v>0</v>
      </c>
      <c r="J17" s="32">
        <v>0</v>
      </c>
    </row>
    <row r="18" spans="1:10" ht="18.75" customHeight="1">
      <c r="A18" s="1"/>
      <c r="B18" s="1"/>
      <c r="C18" s="1"/>
      <c r="D18" s="1"/>
      <c r="E18" s="1"/>
      <c r="F18" s="1"/>
      <c r="G18" s="1"/>
      <c r="H18" s="1"/>
      <c r="I18" s="1"/>
      <c r="J18" s="15"/>
    </row>
  </sheetData>
  <sheetProtection/>
  <mergeCells count="1">
    <mergeCell ref="A2:J2"/>
  </mergeCells>
  <printOptions horizontalCentered="1"/>
  <pageMargins left="0.3937007874015748" right="0.3937007874015748" top="0.7874015748031497" bottom="0.48" header="0.5118099999999999" footer="0.17"/>
  <pageSetup errors="blank" horizontalDpi="600" verticalDpi="600" orientation="landscape" paperSize="9" r:id="rId1"/>
  <ignoredErrors>
    <ignoredError sqref="B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4">
      <selection activeCell="E20" sqref="E20"/>
    </sheetView>
  </sheetViews>
  <sheetFormatPr defaultColWidth="9.00390625" defaultRowHeight="14.25" customHeight="1"/>
  <cols>
    <col min="1" max="1" width="33.125" style="0" customWidth="1"/>
    <col min="2" max="2" width="22.125" style="0" customWidth="1"/>
    <col min="3" max="3" width="29.375" style="0" customWidth="1"/>
    <col min="4" max="4" width="25.00390625" style="0" customWidth="1"/>
  </cols>
  <sheetData>
    <row r="1" ht="27" customHeight="1">
      <c r="A1" t="s">
        <v>83</v>
      </c>
    </row>
    <row r="2" spans="1:4" ht="37.5" customHeight="1">
      <c r="A2" s="44" t="s">
        <v>87</v>
      </c>
      <c r="B2" s="44"/>
      <c r="C2" s="44"/>
      <c r="D2" s="44"/>
    </row>
    <row r="3" spans="1:4" ht="15" customHeight="1">
      <c r="A3" s="16"/>
      <c r="B3" s="16"/>
      <c r="C3" s="17"/>
      <c r="D3" s="18" t="s">
        <v>25</v>
      </c>
    </row>
    <row r="4" spans="1:4" ht="15" customHeight="1">
      <c r="A4" s="5" t="s">
        <v>1</v>
      </c>
      <c r="B4" s="19"/>
      <c r="C4" s="19"/>
      <c r="D4" s="8" t="s">
        <v>2</v>
      </c>
    </row>
    <row r="5" spans="1:4" ht="37.5" customHeight="1">
      <c r="A5" s="20" t="s">
        <v>26</v>
      </c>
      <c r="B5" s="21" t="s">
        <v>27</v>
      </c>
      <c r="C5" s="20" t="s">
        <v>26</v>
      </c>
      <c r="D5" s="21" t="s">
        <v>27</v>
      </c>
    </row>
    <row r="6" spans="1:4" ht="22.5" customHeight="1">
      <c r="A6" s="22" t="s">
        <v>28</v>
      </c>
      <c r="B6" s="34">
        <v>17071000</v>
      </c>
      <c r="C6" s="22" t="s">
        <v>29</v>
      </c>
      <c r="D6" s="34">
        <v>67207200</v>
      </c>
    </row>
    <row r="7" spans="1:4" ht="22.5" customHeight="1">
      <c r="A7" s="22" t="s">
        <v>30</v>
      </c>
      <c r="B7" s="34">
        <v>0</v>
      </c>
      <c r="C7" s="22" t="s">
        <v>31</v>
      </c>
      <c r="D7" s="34">
        <v>2680868</v>
      </c>
    </row>
    <row r="8" spans="1:4" ht="22.5" customHeight="1">
      <c r="A8" s="22" t="s">
        <v>32</v>
      </c>
      <c r="B8" s="34">
        <v>1535762</v>
      </c>
      <c r="C8" s="22" t="s">
        <v>33</v>
      </c>
      <c r="D8" s="34">
        <v>1714085</v>
      </c>
    </row>
    <row r="9" spans="1:4" ht="22.5" customHeight="1">
      <c r="A9" s="22" t="s">
        <v>34</v>
      </c>
      <c r="B9" s="34">
        <v>76419100</v>
      </c>
      <c r="C9" s="20" t="s">
        <v>35</v>
      </c>
      <c r="D9" s="35" t="s">
        <v>35</v>
      </c>
    </row>
    <row r="10" spans="1:4" ht="22.5" customHeight="1">
      <c r="A10" s="23" t="s">
        <v>36</v>
      </c>
      <c r="B10" s="34">
        <v>71946500</v>
      </c>
      <c r="C10" s="20" t="s">
        <v>35</v>
      </c>
      <c r="D10" s="35" t="s">
        <v>35</v>
      </c>
    </row>
    <row r="11" spans="1:4" ht="22.5" customHeight="1">
      <c r="A11" s="23" t="s">
        <v>37</v>
      </c>
      <c r="B11" s="34">
        <v>2632600</v>
      </c>
      <c r="C11" s="20" t="s">
        <v>35</v>
      </c>
      <c r="D11" s="35" t="s">
        <v>35</v>
      </c>
    </row>
    <row r="12" spans="1:4" ht="22.5" customHeight="1">
      <c r="A12" s="22" t="s">
        <v>38</v>
      </c>
      <c r="B12" s="34">
        <v>443881</v>
      </c>
      <c r="C12" s="22" t="s">
        <v>39</v>
      </c>
      <c r="D12" s="34">
        <v>0</v>
      </c>
    </row>
    <row r="13" spans="1:4" ht="22.5" customHeight="1">
      <c r="A13" s="22" t="s">
        <v>40</v>
      </c>
      <c r="B13" s="34">
        <v>10497</v>
      </c>
      <c r="C13" s="22" t="s">
        <v>41</v>
      </c>
      <c r="D13" s="34">
        <v>931355</v>
      </c>
    </row>
    <row r="14" spans="1:4" ht="22.5" customHeight="1">
      <c r="A14" s="22" t="s">
        <v>42</v>
      </c>
      <c r="B14" s="34">
        <f>B6+B7+B8+B9+B12+B13</f>
        <v>95480240</v>
      </c>
      <c r="C14" s="22" t="s">
        <v>43</v>
      </c>
      <c r="D14" s="34">
        <f>D6+D7+D8+D12+D13</f>
        <v>72533508</v>
      </c>
    </row>
    <row r="15" spans="1:4" ht="22.5" customHeight="1">
      <c r="A15" s="22" t="s">
        <v>44</v>
      </c>
      <c r="B15" s="34">
        <v>0</v>
      </c>
      <c r="C15" s="22" t="s">
        <v>45</v>
      </c>
      <c r="D15" s="34">
        <v>0</v>
      </c>
    </row>
    <row r="16" spans="1:4" ht="22.5" customHeight="1">
      <c r="A16" s="22" t="s">
        <v>46</v>
      </c>
      <c r="B16" s="34">
        <v>0</v>
      </c>
      <c r="C16" s="22" t="s">
        <v>47</v>
      </c>
      <c r="D16" s="34">
        <v>0</v>
      </c>
    </row>
    <row r="17" spans="1:4" ht="22.5" customHeight="1">
      <c r="A17" s="22" t="s">
        <v>48</v>
      </c>
      <c r="B17" s="34">
        <f>B14+B15+B16</f>
        <v>95480240</v>
      </c>
      <c r="C17" s="22" t="s">
        <v>49</v>
      </c>
      <c r="D17" s="34">
        <f>D14+D15+D16</f>
        <v>72533508</v>
      </c>
    </row>
    <row r="18" spans="1:4" ht="22.5" customHeight="1">
      <c r="A18" s="20" t="s">
        <v>35</v>
      </c>
      <c r="B18" s="35" t="s">
        <v>35</v>
      </c>
      <c r="C18" s="22" t="s">
        <v>50</v>
      </c>
      <c r="D18" s="46">
        <f>B17-D17</f>
        <v>22946732</v>
      </c>
    </row>
    <row r="19" spans="1:4" ht="22.5" customHeight="1">
      <c r="A19" s="22" t="s">
        <v>51</v>
      </c>
      <c r="B19" s="34">
        <v>103775524</v>
      </c>
      <c r="C19" s="49" t="s">
        <v>52</v>
      </c>
      <c r="D19" s="38">
        <f>B19+D18</f>
        <v>126722256</v>
      </c>
    </row>
    <row r="20" spans="1:4" ht="22.5" customHeight="1">
      <c r="A20" s="20" t="s">
        <v>53</v>
      </c>
      <c r="B20" s="34">
        <f>B17+B19</f>
        <v>199255764</v>
      </c>
      <c r="C20" s="48" t="s">
        <v>54</v>
      </c>
      <c r="D20" s="38">
        <f>D17+D19</f>
        <v>199255764</v>
      </c>
    </row>
    <row r="21" spans="1:4" ht="15" customHeight="1">
      <c r="A21" s="24"/>
      <c r="B21" s="24"/>
      <c r="C21" s="24"/>
      <c r="D21" s="47"/>
    </row>
    <row r="22" ht="14.25" customHeight="1">
      <c r="D22" s="45"/>
    </row>
  </sheetData>
  <sheetProtection/>
  <mergeCells count="1">
    <mergeCell ref="A2:D2"/>
  </mergeCells>
  <printOptions horizontalCentered="1"/>
  <pageMargins left="0.7480314960629921" right="0.7480314960629921" top="0.984251968503937" bottom="0.44" header="0.511811023622047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Zeros="0" zoomScalePageLayoutView="0" workbookViewId="0" topLeftCell="A4">
      <selection activeCell="D18" sqref="D18"/>
    </sheetView>
  </sheetViews>
  <sheetFormatPr defaultColWidth="9.00390625" defaultRowHeight="14.25" customHeight="1"/>
  <cols>
    <col min="1" max="1" width="38.125" style="0" customWidth="1"/>
    <col min="2" max="2" width="17.75390625" style="0" customWidth="1"/>
    <col min="3" max="3" width="30.00390625" style="0" customWidth="1"/>
    <col min="4" max="4" width="24.125" style="0" customWidth="1"/>
  </cols>
  <sheetData>
    <row r="1" ht="24.75" customHeight="1">
      <c r="A1" t="s">
        <v>84</v>
      </c>
    </row>
    <row r="2" spans="1:4" ht="37.5" customHeight="1">
      <c r="A2" s="44" t="s">
        <v>85</v>
      </c>
      <c r="B2" s="44"/>
      <c r="C2" s="44"/>
      <c r="D2" s="44"/>
    </row>
    <row r="3" spans="1:4" ht="15" customHeight="1">
      <c r="A3" s="16"/>
      <c r="B3" s="16"/>
      <c r="C3" s="17"/>
      <c r="D3" s="18" t="s">
        <v>55</v>
      </c>
    </row>
    <row r="4" spans="1:4" ht="15" customHeight="1">
      <c r="A4" s="5" t="s">
        <v>1</v>
      </c>
      <c r="B4" s="19"/>
      <c r="C4" s="19"/>
      <c r="D4" s="8" t="s">
        <v>2</v>
      </c>
    </row>
    <row r="5" spans="1:4" ht="37.5" customHeight="1">
      <c r="A5" s="20" t="s">
        <v>26</v>
      </c>
      <c r="B5" s="21" t="s">
        <v>27</v>
      </c>
      <c r="C5" s="20" t="s">
        <v>56</v>
      </c>
      <c r="D5" s="21" t="s">
        <v>27</v>
      </c>
    </row>
    <row r="6" spans="1:4" ht="22.5" customHeight="1">
      <c r="A6" s="22" t="s">
        <v>57</v>
      </c>
      <c r="B6" s="33">
        <v>66423750</v>
      </c>
      <c r="C6" s="22" t="s">
        <v>58</v>
      </c>
      <c r="D6" s="33">
        <v>225766689</v>
      </c>
    </row>
    <row r="7" spans="1:4" ht="22.5" customHeight="1">
      <c r="A7" s="22" t="s">
        <v>59</v>
      </c>
      <c r="B7" s="33">
        <v>13044430</v>
      </c>
      <c r="C7" s="25" t="s">
        <v>60</v>
      </c>
      <c r="D7" s="33">
        <v>210156156</v>
      </c>
    </row>
    <row r="8" spans="1:4" ht="22.5" customHeight="1">
      <c r="A8" s="22" t="s">
        <v>61</v>
      </c>
      <c r="B8" s="33">
        <v>2553781</v>
      </c>
      <c r="C8" s="26" t="s">
        <v>62</v>
      </c>
      <c r="D8" s="33">
        <v>15610098</v>
      </c>
    </row>
    <row r="9" spans="1:4" ht="22.5" customHeight="1">
      <c r="A9" s="22" t="s">
        <v>63</v>
      </c>
      <c r="B9" s="33">
        <v>206268938</v>
      </c>
      <c r="C9" s="25" t="s">
        <v>64</v>
      </c>
      <c r="D9" s="33">
        <v>434</v>
      </c>
    </row>
    <row r="10" spans="1:4" ht="36.75" customHeight="1">
      <c r="A10" s="27" t="s">
        <v>65</v>
      </c>
      <c r="B10" s="36">
        <v>199271250</v>
      </c>
      <c r="C10" s="22" t="s">
        <v>66</v>
      </c>
      <c r="D10" s="33">
        <v>10627800</v>
      </c>
    </row>
    <row r="11" spans="1:4" ht="22.5" customHeight="1">
      <c r="A11" s="28" t="s">
        <v>67</v>
      </c>
      <c r="B11" s="37">
        <v>34740</v>
      </c>
      <c r="C11" s="22" t="s">
        <v>68</v>
      </c>
      <c r="D11" s="33">
        <v>0</v>
      </c>
    </row>
    <row r="12" spans="1:4" ht="22.5" customHeight="1">
      <c r="A12" s="22" t="s">
        <v>69</v>
      </c>
      <c r="B12" s="36">
        <v>0</v>
      </c>
      <c r="C12" s="22" t="s">
        <v>70</v>
      </c>
      <c r="D12" s="36">
        <v>0</v>
      </c>
    </row>
    <row r="13" spans="1:4" ht="22.5" customHeight="1">
      <c r="A13" s="29" t="s">
        <v>71</v>
      </c>
      <c r="B13" s="38">
        <f>B6+B8+B9+SUM(B11:B12)</f>
        <v>275281209</v>
      </c>
      <c r="C13" s="39" t="s">
        <v>72</v>
      </c>
      <c r="D13" s="38">
        <f>D6+D10+D11+D12</f>
        <v>236394489</v>
      </c>
    </row>
    <row r="14" spans="1:4" ht="22.5" customHeight="1">
      <c r="A14" s="29" t="s">
        <v>73</v>
      </c>
      <c r="B14" s="38">
        <v>0</v>
      </c>
      <c r="C14" s="39" t="s">
        <v>74</v>
      </c>
      <c r="D14" s="38">
        <v>0</v>
      </c>
    </row>
    <row r="15" spans="1:4" ht="22.5" customHeight="1">
      <c r="A15" s="29" t="s">
        <v>75</v>
      </c>
      <c r="B15" s="38">
        <v>0</v>
      </c>
      <c r="C15" s="39" t="s">
        <v>76</v>
      </c>
      <c r="D15" s="38">
        <v>0</v>
      </c>
    </row>
    <row r="16" spans="1:4" ht="22.5" customHeight="1">
      <c r="A16" s="22" t="s">
        <v>77</v>
      </c>
      <c r="B16" s="40">
        <f>SUM(B13:B15)</f>
        <v>275281209</v>
      </c>
      <c r="C16" s="41" t="s">
        <v>78</v>
      </c>
      <c r="D16" s="40">
        <f>SUM(D13:D15)</f>
        <v>236394489</v>
      </c>
    </row>
    <row r="17" spans="1:4" ht="22.5" customHeight="1">
      <c r="A17" s="20" t="s">
        <v>35</v>
      </c>
      <c r="B17" s="35" t="s">
        <v>35</v>
      </c>
      <c r="C17" s="41" t="s">
        <v>79</v>
      </c>
      <c r="D17" s="34">
        <f>B16-D16</f>
        <v>38886720</v>
      </c>
    </row>
    <row r="18" spans="1:4" ht="22.5" customHeight="1">
      <c r="A18" s="22" t="s">
        <v>80</v>
      </c>
      <c r="B18" s="34">
        <v>97109337</v>
      </c>
      <c r="C18" s="41" t="s">
        <v>81</v>
      </c>
      <c r="D18" s="34">
        <f>B18+D17</f>
        <v>135996057</v>
      </c>
    </row>
    <row r="19" spans="1:4" ht="22.5" customHeight="1">
      <c r="A19" s="20" t="s">
        <v>53</v>
      </c>
      <c r="B19" s="34">
        <f>B16+B18</f>
        <v>372390546</v>
      </c>
      <c r="C19" s="42" t="s">
        <v>54</v>
      </c>
      <c r="D19" s="34">
        <f>D16+D18</f>
        <v>372390546</v>
      </c>
    </row>
    <row r="20" spans="1:4" ht="15" customHeight="1">
      <c r="A20" s="24"/>
      <c r="B20" s="24"/>
      <c r="C20" s="24"/>
      <c r="D20" s="30"/>
    </row>
  </sheetData>
  <sheetProtection/>
  <mergeCells count="1">
    <mergeCell ref="A2:D2"/>
  </mergeCells>
  <printOptions horizontalCentered="1"/>
  <pageMargins left="0.7480314960629921" right="0.7480314960629921" top="0.984251968503937" bottom="0.49" header="0.511811023622047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广联电脑</cp:lastModifiedBy>
  <cp:lastPrinted>2017-08-16T07:38:51Z</cp:lastPrinted>
  <dcterms:modified xsi:type="dcterms:W3CDTF">2018-07-31T01:39:54Z</dcterms:modified>
  <cp:category/>
  <cp:version/>
  <cp:contentType/>
  <cp:contentStatus/>
</cp:coreProperties>
</file>