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3">'1-2'!$A$1:$J$33</definedName>
    <definedName name="_xlnm.Print_Area" localSheetId="7">'3-2'!$A$2:$F$19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<sst xmlns="http://schemas.openxmlformats.org/spreadsheetml/2006/main" count="427" uniqueCount="237">
  <si>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</si>
  <si>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</si>
  <si>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</si>
  <si>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</si>
  <si>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</si>
  <si>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</si>
  <si>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</si>
  <si>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</si>
  <si>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</si>
  <si>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</si>
  <si>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</si>
  <si>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</si>
  <si>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</si>
  <si>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</si>
  <si>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</si>
  <si>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</si>
  <si>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</si>
  <si>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</si>
  <si>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</si>
  <si>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</si>
  <si>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</si>
  <si>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</si>
  <si>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</si>
  <si>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</si>
  <si>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</si>
  <si>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</si>
  <si>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</si>
  <si>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</si>
  <si>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</si>
  <si>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</si>
  <si>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</si>
  <si>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</si>
  <si>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</si>
  <si>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</si>
  <si>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</si>
  <si>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</si>
  <si>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</si>
  <si>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</si>
  <si>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</si>
  <si>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</si>
  <si>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</si>
  <si>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</si>
  <si>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</si>
  <si>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</si>
  <si>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</si>
  <si>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</si>
  <si>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</si>
  <si>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</si>
  <si>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</si>
  <si>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</si>
  <si>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</si>
  <si>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</si>
  <si>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</si>
  <si>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</si>
  <si>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</si>
  <si>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</si>
  <si>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</si>
  <si>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</si>
  <si>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</si>
  <si>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</si>
  <si>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</si>
  <si>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</si>
  <si>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</si>
  <si>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</si>
  <si>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</si>
  <si>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</si>
  <si>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</si>
  <si>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</si>
  <si>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</si>
  <si>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</si>
  <si>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</si>
  <si>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</si>
  <si>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</si>
  <si>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</si>
  <si>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上年财政拨款资金结转</t>
  </si>
  <si>
    <t>二、结转下年</t>
  </si>
  <si>
    <t>表3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</si>
  <si>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</si>
  <si>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</si>
  <si>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</si>
  <si>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</si>
  <si>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</si>
  <si>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</si>
  <si>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基本工资</t>
  </si>
  <si>
    <t>津贴补贴</t>
  </si>
  <si>
    <t>奖金</t>
  </si>
  <si>
    <t>办公费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</si>
  <si>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</si>
  <si>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</si>
  <si>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</si>
  <si>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</si>
  <si>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</si>
  <si>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</si>
  <si>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</si>
  <si>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</si>
  <si>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</si>
  <si>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</si>
  <si>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</si>
  <si>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</si>
  <si>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</si>
  <si>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</si>
  <si>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</si>
  <si>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</si>
  <si>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</si>
  <si>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</si>
  <si>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</si>
  <si>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</si>
  <si>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</si>
  <si>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</si>
  <si>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</si>
  <si>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</si>
  <si>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</si>
  <si>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</si>
  <si>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</si>
  <si>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</si>
  <si>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</si>
  <si>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</si>
  <si>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</si>
  <si>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</si>
  <si>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</si>
  <si>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</si>
  <si>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</si>
  <si>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</si>
  <si>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</si>
  <si>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</si>
  <si>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</si>
  <si>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</si>
  <si>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</si>
  <si>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</si>
  <si>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</si>
  <si>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</si>
  <si>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</si>
  <si>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</si>
  <si>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</si>
  <si>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</si>
  <si>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</si>
  <si>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</si>
  <si>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</si>
  <si>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</si>
  <si>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</si>
  <si>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</si>
  <si>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</si>
  <si>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</si>
  <si>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</si>
  <si>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</si>
  <si>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</si>
  <si>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</si>
  <si>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工资福利支出</t>
  </si>
  <si>
    <t>商品和服务支出</t>
  </si>
  <si>
    <t>对个人和家庭的补助</t>
  </si>
  <si>
    <t>其他资本性支出</t>
  </si>
  <si>
    <t>万源市社会保险事业管理局</t>
  </si>
  <si>
    <r>
      <t>20</t>
    </r>
    <r>
      <rPr>
        <sz val="10"/>
        <rFont val="宋体"/>
        <family val="0"/>
      </rPr>
      <t>18年预算数</t>
    </r>
  </si>
  <si>
    <t>八、社会保障和就业支出</t>
  </si>
  <si>
    <t>九、医疗卫生与计划生育支出</t>
  </si>
  <si>
    <t>十九、住房保障支出</t>
  </si>
  <si>
    <t>301</t>
  </si>
  <si>
    <t>302</t>
  </si>
  <si>
    <t>303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</si>
  <si>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</si>
  <si>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</si>
  <si>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</si>
  <si>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</si>
  <si>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</si>
  <si>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</si>
  <si>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 xml:space="preserve">      工资福利支出</t>
  </si>
  <si>
    <t xml:space="preserve">      商品和服务支出</t>
  </si>
  <si>
    <t xml:space="preserve">      对个人和家庭的补助</t>
  </si>
  <si>
    <t>20808</t>
  </si>
  <si>
    <t xml:space="preserve">  抚恤</t>
  </si>
  <si>
    <t>2080801</t>
  </si>
  <si>
    <t xml:space="preserve">    死亡抚恤</t>
  </si>
  <si>
    <t>30304</t>
  </si>
  <si>
    <t xml:space="preserve">      抚恤金</t>
  </si>
  <si>
    <t>210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</si>
  <si>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</si>
  <si>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</si>
  <si>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</si>
  <si>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</si>
  <si>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</si>
  <si>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</si>
  <si>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</si>
  <si>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</si>
  <si>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</si>
  <si>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</si>
  <si>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</si>
  <si>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 住房公积金</t>
  </si>
  <si>
    <t>30311</t>
  </si>
  <si>
    <t xml:space="preserve">       住房公积金</t>
  </si>
  <si>
    <r>
      <t>20</t>
    </r>
    <r>
      <rPr>
        <sz val="10"/>
        <rFont val="宋体"/>
        <family val="0"/>
      </rPr>
      <t>18年预算数</t>
    </r>
  </si>
  <si>
    <t xml:space="preserve">  社会保障和就业支出</t>
  </si>
  <si>
    <t xml:space="preserve">  医疗卫生与计划生育支出</t>
  </si>
  <si>
    <t xml:space="preserve">  住房保障支出</t>
  </si>
  <si>
    <t>……</t>
  </si>
  <si>
    <t>抚恤金</t>
  </si>
  <si>
    <t>住房公积金</t>
  </si>
  <si>
    <t>30111</t>
  </si>
  <si>
    <t>30110</t>
  </si>
  <si>
    <t>职工基本医疗保险缴费</t>
  </si>
  <si>
    <t>公务员医疗补助缴费</t>
  </si>
  <si>
    <t>其他对个人和家庭的补助</t>
  </si>
  <si>
    <t>水费</t>
  </si>
  <si>
    <t>电费</t>
  </si>
  <si>
    <t>差旅费</t>
  </si>
  <si>
    <t>工会经费</t>
  </si>
  <si>
    <t>会议费</t>
  </si>
  <si>
    <t>培训费</t>
  </si>
  <si>
    <t>公务接待费</t>
  </si>
  <si>
    <t>其他商品和服务支出</t>
  </si>
  <si>
    <t>309</t>
  </si>
  <si>
    <t xml:space="preserve">      设备购置</t>
  </si>
  <si>
    <t>社会保障和就业支出</t>
  </si>
  <si>
    <t xml:space="preserve">  人力资源和社会保障管理事务</t>
  </si>
  <si>
    <t xml:space="preserve">    社会保险经办机构</t>
  </si>
  <si>
    <t>30399</t>
  </si>
  <si>
    <t>30299</t>
  </si>
  <si>
    <t>203101</t>
  </si>
  <si>
    <t>万源市社会保险事业管理局</t>
  </si>
  <si>
    <t>业务大厅运转费及养老保险征收工作经费</t>
  </si>
  <si>
    <t>事业单位参加工伤保险</t>
  </si>
  <si>
    <t>2019年部门预算</t>
  </si>
  <si>
    <t>报送日期：  2019   年 04  月  04 日</t>
  </si>
  <si>
    <t>卫生与健康支出</t>
  </si>
  <si>
    <t>卫生与健康支出</t>
  </si>
  <si>
    <t>309</t>
  </si>
  <si>
    <t xml:space="preserve">      设备购置</t>
  </si>
  <si>
    <t>30111</t>
  </si>
  <si>
    <t>公务员医疗补助缴费</t>
  </si>
  <si>
    <t>30110</t>
  </si>
  <si>
    <t>职工基本医疗保险缴费</t>
  </si>
  <si>
    <t xml:space="preserve"> </t>
  </si>
  <si>
    <t>社会保障缴费</t>
  </si>
  <si>
    <t>其他社会保障缴费</t>
  </si>
  <si>
    <t>印刷费</t>
  </si>
  <si>
    <t>邮电费</t>
  </si>
  <si>
    <t>维护费</t>
  </si>
  <si>
    <t>劳务费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</si>
</sst>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0" fontId="17" fillId="24" borderId="0" xfId="0" applyNumberFormat="1" applyFont="1" applyFill="1" applyAlignment="1" applyProtection="1">
      <alignment vertical="center" wrapText="1"/>
      <protection/>
    </xf>
    <xf numFmtId="0" fontId="18" fillId="24" borderId="0" xfId="0" applyNumberFormat="1" applyFont="1" applyFill="1" applyAlignment="1" applyProtection="1">
      <alignment vertical="center" wrapText="1"/>
      <protection/>
    </xf>
    <xf numFmtId="0" fontId="19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179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179" fontId="0" fillId="24" borderId="0" xfId="0" applyNumberFormat="1" applyFont="1" applyFill="1" applyAlignment="1">
      <alignment/>
    </xf>
    <xf numFmtId="177" fontId="0" fillId="0" borderId="11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center"/>
    </xf>
    <xf numFmtId="179" fontId="1" fillId="0" borderId="11" xfId="0" applyNumberFormat="1" applyFont="1" applyFill="1" applyBorder="1" applyAlignment="1" applyProtection="1">
      <alignment vertical="center" shrinkToFit="1"/>
      <protection/>
    </xf>
    <xf numFmtId="179" fontId="0" fillId="0" borderId="11" xfId="0" applyNumberFormat="1" applyFill="1" applyBorder="1" applyAlignment="1">
      <alignment shrinkToFit="1"/>
    </xf>
    <xf numFmtId="179" fontId="0" fillId="0" borderId="0" xfId="0" applyNumberFormat="1" applyFill="1" applyAlignment="1">
      <alignment shrinkToFit="1"/>
    </xf>
    <xf numFmtId="179" fontId="0" fillId="0" borderId="11" xfId="0" applyNumberFormat="1" applyFill="1" applyBorder="1" applyAlignment="1">
      <alignment vertical="center" shrinkToFit="1"/>
    </xf>
    <xf numFmtId="179" fontId="1" fillId="24" borderId="0" xfId="0" applyNumberFormat="1" applyFont="1" applyFill="1" applyAlignment="1">
      <alignment/>
    </xf>
    <xf numFmtId="49" fontId="39" fillId="0" borderId="15" xfId="0" applyNumberFormat="1" applyFont="1" applyFill="1" applyBorder="1" applyAlignment="1" applyProtection="1">
      <alignment vertical="center" wrapText="1"/>
      <protection/>
    </xf>
    <xf numFmtId="49" fontId="39" fillId="0" borderId="11" xfId="0" applyNumberFormat="1" applyFont="1" applyFill="1" applyBorder="1" applyAlignment="1" applyProtection="1">
      <alignment vertical="center" wrapText="1"/>
      <protection/>
    </xf>
    <xf numFmtId="49" fontId="39" fillId="0" borderId="20" xfId="0" applyNumberFormat="1" applyFont="1" applyFill="1" applyBorder="1" applyAlignment="1" applyProtection="1">
      <alignment vertical="center" wrapText="1"/>
      <protection/>
    </xf>
    <xf numFmtId="179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 vertical="center"/>
    </xf>
    <xf numFmtId="0" fontId="0" fillId="24" borderId="11" xfId="0" applyNumberFormat="1" applyFont="1" applyFill="1" applyBorder="1" applyAlignment="1" applyProtection="1">
      <alignment horizontal="center" vertical="center"/>
      <protection/>
    </xf>
    <xf numFmtId="179" fontId="0" fillId="24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0" fontId="11" fillId="24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1" sqref="A11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151</v>
      </c>
    </row>
    <row r="4" ht="107.25" customHeight="1">
      <c r="A4" s="4" t="s">
        <v>220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82.5" customHeight="1">
      <c r="A8" s="7" t="s">
        <v>221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3" sqref="E13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63" t="s">
        <v>133</v>
      </c>
      <c r="B1" s="163"/>
      <c r="C1" s="163"/>
    </row>
    <row r="2" spans="1:245" ht="19.5" customHeight="1">
      <c r="A2" s="24"/>
      <c r="B2" s="25"/>
      <c r="C2" s="25"/>
      <c r="D2" s="25"/>
      <c r="E2" s="25"/>
      <c r="F2" s="25"/>
      <c r="G2" s="25"/>
      <c r="H2" s="75" t="s">
        <v>118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32" t="s">
        <v>144</v>
      </c>
      <c r="B3" s="132"/>
      <c r="C3" s="132"/>
      <c r="D3" s="132"/>
      <c r="E3" s="132"/>
      <c r="F3" s="132"/>
      <c r="G3" s="132"/>
      <c r="H3" s="13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119</v>
      </c>
      <c r="B4" s="28"/>
      <c r="C4" s="28"/>
      <c r="D4" s="28"/>
      <c r="E4" s="28"/>
      <c r="F4" s="82"/>
      <c r="G4" s="82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33" t="s">
        <v>120</v>
      </c>
      <c r="G5" s="133"/>
      <c r="H5" s="13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6"/>
      <c r="C6" s="77"/>
      <c r="D6" s="164" t="s">
        <v>39</v>
      </c>
      <c r="E6" s="138" t="s">
        <v>56</v>
      </c>
      <c r="F6" s="135" t="s">
        <v>29</v>
      </c>
      <c r="G6" s="135" t="s">
        <v>52</v>
      </c>
      <c r="H6" s="133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69"/>
      <c r="E7" s="139"/>
      <c r="F7" s="136"/>
      <c r="G7" s="136"/>
      <c r="H7" s="134"/>
      <c r="I7" s="7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8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3"/>
      <c r="J21" s="91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19.5" customHeight="1">
      <c r="A22" s="93"/>
      <c r="B22" s="93"/>
      <c r="C22" s="93"/>
      <c r="D22" s="92"/>
      <c r="E22" s="92"/>
      <c r="F22" s="92"/>
      <c r="G22" s="92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19.5" customHeight="1">
      <c r="A23" s="93"/>
      <c r="B23" s="93"/>
      <c r="C23" s="93"/>
      <c r="D23" s="93"/>
      <c r="E23" s="93"/>
      <c r="F23" s="93"/>
      <c r="G23" s="93"/>
      <c r="H23" s="92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19.5" customHeight="1">
      <c r="A24" s="93"/>
      <c r="B24" s="93"/>
      <c r="C24" s="93"/>
      <c r="D24" s="92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2"/>
      <c r="E25" s="92"/>
      <c r="F25" s="92"/>
      <c r="G25" s="92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3"/>
      <c r="E26" s="93"/>
      <c r="F26" s="93"/>
      <c r="G26" s="93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2"/>
      <c r="E28" s="92"/>
      <c r="F28" s="92"/>
      <c r="G28" s="92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3"/>
      <c r="E29" s="93"/>
      <c r="F29" s="93"/>
      <c r="G29" s="93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2"/>
      <c r="E31" s="92"/>
      <c r="F31" s="92"/>
      <c r="G31" s="92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3"/>
      <c r="F32" s="93"/>
      <c r="G32" s="93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4"/>
      <c r="F34" s="94"/>
      <c r="G34" s="94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3"/>
      <c r="F35" s="93"/>
      <c r="G35" s="93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3"/>
      <c r="B36" s="93"/>
      <c r="C36" s="93"/>
      <c r="D36" s="93"/>
      <c r="E36" s="95"/>
      <c r="F36" s="95"/>
      <c r="G36" s="95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19.5" customHeight="1">
      <c r="A37" s="31"/>
      <c r="B37" s="31"/>
      <c r="C37" s="31"/>
      <c r="D37" s="31"/>
      <c r="E37" s="96"/>
      <c r="F37" s="96"/>
      <c r="G37" s="9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7"/>
      <c r="B38" s="97"/>
      <c r="C38" s="97"/>
      <c r="D38" s="97"/>
      <c r="E38" s="97"/>
      <c r="F38" s="97"/>
      <c r="G38" s="97"/>
      <c r="H38" s="98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</row>
    <row r="39" spans="1:245" ht="19.5" customHeight="1">
      <c r="A39" s="31"/>
      <c r="B39" s="31"/>
      <c r="C39" s="31"/>
      <c r="D39" s="31"/>
      <c r="E39" s="31"/>
      <c r="F39" s="31"/>
      <c r="G39" s="31"/>
      <c r="H39" s="98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</row>
    <row r="40" spans="1:245" ht="19.5" customHeight="1">
      <c r="A40" s="81"/>
      <c r="B40" s="81"/>
      <c r="C40" s="81"/>
      <c r="D40" s="81"/>
      <c r="E40" s="81"/>
      <c r="F40" s="31"/>
      <c r="G40" s="31"/>
      <c r="H40" s="98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</row>
    <row r="41" spans="1:245" ht="19.5" customHeight="1">
      <c r="A41" s="81"/>
      <c r="B41" s="81"/>
      <c r="C41" s="81"/>
      <c r="D41" s="81"/>
      <c r="E41" s="81"/>
      <c r="F41" s="31"/>
      <c r="G41" s="31"/>
      <c r="H41" s="98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</row>
    <row r="42" spans="1:245" ht="19.5" customHeight="1">
      <c r="A42" s="81"/>
      <c r="B42" s="81"/>
      <c r="C42" s="81"/>
      <c r="D42" s="81"/>
      <c r="E42" s="81"/>
      <c r="F42" s="31"/>
      <c r="G42" s="31"/>
      <c r="H42" s="98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</row>
    <row r="43" spans="1:245" ht="19.5" customHeight="1">
      <c r="A43" s="81"/>
      <c r="B43" s="81"/>
      <c r="C43" s="81"/>
      <c r="D43" s="81"/>
      <c r="E43" s="81"/>
      <c r="F43" s="31"/>
      <c r="G43" s="31"/>
      <c r="H43" s="98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</row>
    <row r="44" spans="1:245" ht="19.5" customHeight="1">
      <c r="A44" s="81"/>
      <c r="B44" s="81"/>
      <c r="C44" s="81"/>
      <c r="D44" s="81"/>
      <c r="E44" s="81"/>
      <c r="F44" s="31"/>
      <c r="G44" s="31"/>
      <c r="H44" s="98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</row>
    <row r="45" spans="1:245" ht="19.5" customHeight="1">
      <c r="A45" s="81"/>
      <c r="B45" s="81"/>
      <c r="C45" s="81"/>
      <c r="D45" s="81"/>
      <c r="E45" s="81"/>
      <c r="F45" s="31"/>
      <c r="G45" s="31"/>
      <c r="H45" s="98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ht="19.5" customHeight="1">
      <c r="A46" s="81"/>
      <c r="B46" s="81"/>
      <c r="C46" s="81"/>
      <c r="D46" s="81"/>
      <c r="E46" s="81"/>
      <c r="F46" s="31"/>
      <c r="G46" s="31"/>
      <c r="H46" s="98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19.5" customHeight="1">
      <c r="A47" s="81"/>
      <c r="B47" s="81"/>
      <c r="C47" s="81"/>
      <c r="D47" s="81"/>
      <c r="E47" s="81"/>
      <c r="F47" s="31"/>
      <c r="G47" s="31"/>
      <c r="H47" s="98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</row>
    <row r="48" spans="1:245" ht="19.5" customHeight="1">
      <c r="A48" s="81"/>
      <c r="B48" s="81"/>
      <c r="C48" s="81"/>
      <c r="D48" s="81"/>
      <c r="E48" s="81"/>
      <c r="F48" s="31"/>
      <c r="G48" s="31"/>
      <c r="H48" s="98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</row>
    <row r="49" spans="1:245" ht="19.5" customHeight="1">
      <c r="A49" s="81"/>
      <c r="B49" s="81"/>
      <c r="C49" s="81"/>
      <c r="D49" s="81"/>
      <c r="E49" s="81"/>
      <c r="F49" s="31"/>
      <c r="G49" s="31"/>
      <c r="H49" s="98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6">
      <selection activeCell="D17" sqref="D17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12" t="s">
        <v>134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121</v>
      </c>
      <c r="I2" s="68"/>
    </row>
    <row r="3" spans="1:9" ht="25.5" customHeight="1">
      <c r="A3" s="132" t="s">
        <v>145</v>
      </c>
      <c r="B3" s="132"/>
      <c r="C3" s="132"/>
      <c r="D3" s="132"/>
      <c r="E3" s="132"/>
      <c r="F3" s="132"/>
      <c r="G3" s="132"/>
      <c r="H3" s="132"/>
      <c r="I3" s="68"/>
    </row>
    <row r="4" spans="1:9" ht="19.5" customHeight="1">
      <c r="A4" s="82" t="s">
        <v>119</v>
      </c>
      <c r="B4" s="29"/>
      <c r="C4" s="29"/>
      <c r="D4" s="29"/>
      <c r="E4" s="29"/>
      <c r="F4" s="29"/>
      <c r="G4" s="29"/>
      <c r="H4" s="13" t="s">
        <v>1</v>
      </c>
      <c r="I4" s="68"/>
    </row>
    <row r="5" spans="1:9" ht="19.5" customHeight="1">
      <c r="A5" s="138" t="s">
        <v>110</v>
      </c>
      <c r="B5" s="138" t="s">
        <v>111</v>
      </c>
      <c r="C5" s="133" t="s">
        <v>112</v>
      </c>
      <c r="D5" s="133"/>
      <c r="E5" s="133"/>
      <c r="F5" s="133"/>
      <c r="G5" s="133"/>
      <c r="H5" s="133"/>
      <c r="I5" s="68"/>
    </row>
    <row r="6" spans="1:9" ht="19.5" customHeight="1">
      <c r="A6" s="138"/>
      <c r="B6" s="138"/>
      <c r="C6" s="165" t="s">
        <v>29</v>
      </c>
      <c r="D6" s="167" t="s">
        <v>113</v>
      </c>
      <c r="E6" s="83" t="s">
        <v>114</v>
      </c>
      <c r="F6" s="84"/>
      <c r="G6" s="84"/>
      <c r="H6" s="168" t="s">
        <v>115</v>
      </c>
      <c r="I6" s="68"/>
    </row>
    <row r="7" spans="1:9" ht="33.75" customHeight="1">
      <c r="A7" s="139"/>
      <c r="B7" s="139"/>
      <c r="C7" s="166"/>
      <c r="D7" s="136"/>
      <c r="E7" s="85" t="s">
        <v>43</v>
      </c>
      <c r="F7" s="86" t="s">
        <v>116</v>
      </c>
      <c r="G7" s="87" t="s">
        <v>117</v>
      </c>
      <c r="H7" s="162"/>
      <c r="I7" s="68"/>
    </row>
    <row r="8" spans="1:9" ht="19.5" customHeight="1">
      <c r="A8" s="65"/>
      <c r="B8" s="65"/>
      <c r="C8" s="43"/>
      <c r="D8" s="43"/>
      <c r="E8" s="43"/>
      <c r="F8" s="43"/>
      <c r="G8" s="43"/>
      <c r="H8" s="43"/>
      <c r="I8" s="74"/>
    </row>
    <row r="9" spans="1:9" ht="19.5" customHeight="1">
      <c r="A9" s="105"/>
      <c r="B9" s="105"/>
      <c r="C9" s="105"/>
      <c r="D9" s="105"/>
      <c r="E9" s="106"/>
      <c r="F9" s="105"/>
      <c r="G9" s="105"/>
      <c r="H9" s="108"/>
      <c r="I9" s="68"/>
    </row>
    <row r="10" spans="1:9" ht="19.5" customHeight="1">
      <c r="A10" s="105"/>
      <c r="B10" s="105"/>
      <c r="C10" s="105"/>
      <c r="D10" s="105"/>
      <c r="E10" s="106"/>
      <c r="F10" s="107"/>
      <c r="G10" s="107"/>
      <c r="H10" s="108"/>
      <c r="I10" s="89"/>
    </row>
    <row r="11" spans="1:9" ht="19.5" customHeight="1">
      <c r="A11" s="105"/>
      <c r="B11" s="105"/>
      <c r="C11" s="105"/>
      <c r="D11" s="105"/>
      <c r="E11" s="109"/>
      <c r="F11" s="105"/>
      <c r="G11" s="105"/>
      <c r="H11" s="108"/>
      <c r="I11" s="89"/>
    </row>
    <row r="12" spans="1:9" ht="19.5" customHeight="1">
      <c r="A12" s="105"/>
      <c r="B12" s="105"/>
      <c r="C12" s="105"/>
      <c r="D12" s="105"/>
      <c r="E12" s="109"/>
      <c r="F12" s="105"/>
      <c r="G12" s="105"/>
      <c r="H12" s="108"/>
      <c r="I12" s="89"/>
    </row>
    <row r="13" spans="1:9" ht="19.5" customHeight="1">
      <c r="A13" s="105"/>
      <c r="B13" s="105"/>
      <c r="C13" s="105"/>
      <c r="D13" s="105"/>
      <c r="E13" s="106"/>
      <c r="F13" s="105"/>
      <c r="G13" s="105"/>
      <c r="H13" s="108"/>
      <c r="I13" s="89"/>
    </row>
    <row r="14" spans="1:9" ht="19.5" customHeight="1">
      <c r="A14" s="105"/>
      <c r="B14" s="105"/>
      <c r="C14" s="105"/>
      <c r="D14" s="105"/>
      <c r="E14" s="106"/>
      <c r="F14" s="105"/>
      <c r="G14" s="105"/>
      <c r="H14" s="108"/>
      <c r="I14" s="89"/>
    </row>
    <row r="15" spans="1:9" ht="19.5" customHeight="1">
      <c r="A15" s="105"/>
      <c r="B15" s="105"/>
      <c r="C15" s="105"/>
      <c r="D15" s="105"/>
      <c r="E15" s="109"/>
      <c r="F15" s="105"/>
      <c r="G15" s="105"/>
      <c r="H15" s="108"/>
      <c r="I15" s="89"/>
    </row>
    <row r="16" spans="1:9" ht="19.5" customHeight="1">
      <c r="A16" s="105"/>
      <c r="B16" s="105"/>
      <c r="C16" s="105"/>
      <c r="D16" s="105"/>
      <c r="E16" s="109"/>
      <c r="F16" s="105"/>
      <c r="G16" s="105"/>
      <c r="H16" s="108"/>
      <c r="I16" s="89"/>
    </row>
    <row r="17" spans="1:9" ht="19.5" customHeight="1">
      <c r="A17" s="105"/>
      <c r="B17" s="105"/>
      <c r="C17" s="105"/>
      <c r="D17" s="105"/>
      <c r="E17" s="106"/>
      <c r="F17" s="105"/>
      <c r="G17" s="105"/>
      <c r="H17" s="108"/>
      <c r="I17" s="89"/>
    </row>
    <row r="18" spans="1:9" ht="19.5" customHeight="1">
      <c r="A18" s="105"/>
      <c r="B18" s="105"/>
      <c r="C18" s="105"/>
      <c r="D18" s="105"/>
      <c r="E18" s="106"/>
      <c r="F18" s="105"/>
      <c r="G18" s="105"/>
      <c r="H18" s="108"/>
      <c r="I18" s="89"/>
    </row>
    <row r="19" spans="1:9" ht="19.5" customHeight="1">
      <c r="A19" s="105"/>
      <c r="B19" s="105"/>
      <c r="C19" s="105"/>
      <c r="D19" s="105"/>
      <c r="E19" s="110"/>
      <c r="F19" s="105"/>
      <c r="G19" s="105"/>
      <c r="H19" s="108"/>
      <c r="I19" s="89"/>
    </row>
    <row r="20" spans="1:9" ht="19.5" customHeight="1">
      <c r="A20" s="105"/>
      <c r="B20" s="105"/>
      <c r="C20" s="105"/>
      <c r="D20" s="105"/>
      <c r="E20" s="109"/>
      <c r="F20" s="105"/>
      <c r="G20" s="105"/>
      <c r="H20" s="108"/>
      <c r="I20" s="89"/>
    </row>
    <row r="21" spans="1:9" ht="19.5" customHeight="1">
      <c r="A21" s="109"/>
      <c r="B21" s="109"/>
      <c r="C21" s="109"/>
      <c r="D21" s="109"/>
      <c r="E21" s="109"/>
      <c r="F21" s="105"/>
      <c r="G21" s="105"/>
      <c r="H21" s="108"/>
      <c r="I21" s="89"/>
    </row>
    <row r="22" spans="1:9" ht="19.5" customHeight="1">
      <c r="A22" s="108"/>
      <c r="B22" s="108"/>
      <c r="C22" s="108"/>
      <c r="D22" s="108"/>
      <c r="E22" s="111"/>
      <c r="F22" s="108"/>
      <c r="G22" s="108"/>
      <c r="H22" s="108"/>
      <c r="I22" s="89"/>
    </row>
    <row r="23" spans="1:9" ht="19.5" customHeight="1">
      <c r="A23" s="108"/>
      <c r="B23" s="108"/>
      <c r="C23" s="108"/>
      <c r="D23" s="108"/>
      <c r="E23" s="111"/>
      <c r="F23" s="108"/>
      <c r="G23" s="108"/>
      <c r="H23" s="108"/>
      <c r="I23" s="89"/>
    </row>
    <row r="24" spans="1:9" ht="19.5" customHeight="1">
      <c r="A24" s="108"/>
      <c r="B24" s="108"/>
      <c r="C24" s="108"/>
      <c r="D24" s="108"/>
      <c r="E24" s="111"/>
      <c r="F24" s="108"/>
      <c r="G24" s="108"/>
      <c r="H24" s="108"/>
      <c r="I24" s="89"/>
    </row>
    <row r="25" spans="1:9" ht="19.5" customHeight="1">
      <c r="A25" s="108"/>
      <c r="B25" s="108"/>
      <c r="C25" s="108"/>
      <c r="D25" s="108"/>
      <c r="E25" s="111"/>
      <c r="F25" s="108"/>
      <c r="G25" s="108"/>
      <c r="H25" s="108"/>
      <c r="I25" s="89"/>
    </row>
    <row r="26" spans="1:9" ht="19.5" customHeight="1">
      <c r="A26" s="89"/>
      <c r="B26" s="89"/>
      <c r="C26" s="89"/>
      <c r="D26" s="89"/>
      <c r="E26" s="90"/>
      <c r="F26" s="89"/>
      <c r="G26" s="89"/>
      <c r="H26" s="89"/>
      <c r="I26" s="89"/>
    </row>
    <row r="27" spans="1:9" ht="19.5" customHeight="1">
      <c r="A27" s="89"/>
      <c r="B27" s="89"/>
      <c r="C27" s="89"/>
      <c r="D27" s="89"/>
      <c r="E27" s="90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0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0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0"/>
      <c r="F30" s="89"/>
      <c r="G30" s="89"/>
      <c r="H30" s="89"/>
      <c r="I30" s="89"/>
    </row>
    <row r="31" spans="1:9" ht="19.5" customHeight="1">
      <c r="A31" s="89"/>
      <c r="B31" s="89"/>
      <c r="C31" s="89"/>
      <c r="D31" s="89"/>
      <c r="E31" s="90"/>
      <c r="F31" s="89"/>
      <c r="G31" s="89"/>
      <c r="H31" s="89"/>
      <c r="I31" s="8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20" sqref="E20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63" t="s">
        <v>135</v>
      </c>
      <c r="B1" s="163"/>
      <c r="C1" s="163"/>
    </row>
    <row r="2" spans="1:245" ht="19.5" customHeight="1">
      <c r="A2" s="24"/>
      <c r="B2" s="25"/>
      <c r="C2" s="25"/>
      <c r="D2" s="25"/>
      <c r="E2" s="25"/>
      <c r="F2" s="25"/>
      <c r="G2" s="25"/>
      <c r="H2" s="75" t="s">
        <v>122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32" t="s">
        <v>146</v>
      </c>
      <c r="B3" s="132"/>
      <c r="C3" s="132"/>
      <c r="D3" s="132"/>
      <c r="E3" s="132"/>
      <c r="F3" s="132"/>
      <c r="G3" s="132"/>
      <c r="H3" s="13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119</v>
      </c>
      <c r="B4" s="28"/>
      <c r="C4" s="28"/>
      <c r="D4" s="28"/>
      <c r="E4" s="28"/>
      <c r="F4" s="82"/>
      <c r="G4" s="82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33" t="s">
        <v>123</v>
      </c>
      <c r="G5" s="133"/>
      <c r="H5" s="13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6"/>
      <c r="C6" s="77"/>
      <c r="D6" s="164" t="s">
        <v>39</v>
      </c>
      <c r="E6" s="138" t="s">
        <v>56</v>
      </c>
      <c r="F6" s="135" t="s">
        <v>29</v>
      </c>
      <c r="G6" s="135" t="s">
        <v>52</v>
      </c>
      <c r="H6" s="133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169"/>
      <c r="E7" s="139"/>
      <c r="F7" s="136"/>
      <c r="G7" s="136"/>
      <c r="H7" s="134"/>
      <c r="I7" s="7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8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3"/>
      <c r="J21" s="91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19.5" customHeight="1">
      <c r="A25" s="93"/>
      <c r="B25" s="93"/>
      <c r="C25" s="93"/>
      <c r="D25" s="92"/>
      <c r="E25" s="92"/>
      <c r="F25" s="92"/>
      <c r="G25" s="92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19.5" customHeight="1">
      <c r="A26" s="93"/>
      <c r="B26" s="93"/>
      <c r="C26" s="93"/>
      <c r="D26" s="93"/>
      <c r="E26" s="93"/>
      <c r="F26" s="93"/>
      <c r="G26" s="93"/>
      <c r="H26" s="9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19.5" customHeight="1">
      <c r="A27" s="93"/>
      <c r="B27" s="93"/>
      <c r="C27" s="93"/>
      <c r="D27" s="92"/>
      <c r="E27" s="92"/>
      <c r="F27" s="92"/>
      <c r="G27" s="92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19.5" customHeight="1">
      <c r="A28" s="93"/>
      <c r="B28" s="93"/>
      <c r="C28" s="93"/>
      <c r="D28" s="92"/>
      <c r="E28" s="92"/>
      <c r="F28" s="92"/>
      <c r="G28" s="92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19.5" customHeight="1">
      <c r="A29" s="93"/>
      <c r="B29" s="93"/>
      <c r="C29" s="93"/>
      <c r="D29" s="93"/>
      <c r="E29" s="93"/>
      <c r="F29" s="93"/>
      <c r="G29" s="93"/>
      <c r="H29" s="9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19.5" customHeight="1">
      <c r="A30" s="93"/>
      <c r="B30" s="93"/>
      <c r="C30" s="93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19.5" customHeight="1">
      <c r="A31" s="93"/>
      <c r="B31" s="93"/>
      <c r="C31" s="93"/>
      <c r="D31" s="92"/>
      <c r="E31" s="92"/>
      <c r="F31" s="92"/>
      <c r="G31" s="92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19.5" customHeight="1">
      <c r="A32" s="93"/>
      <c r="B32" s="93"/>
      <c r="C32" s="93"/>
      <c r="D32" s="93"/>
      <c r="E32" s="93"/>
      <c r="F32" s="93"/>
      <c r="G32" s="93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19.5" customHeight="1">
      <c r="A33" s="93"/>
      <c r="B33" s="93"/>
      <c r="C33" s="93"/>
      <c r="D33" s="93"/>
      <c r="E33" s="94"/>
      <c r="F33" s="94"/>
      <c r="G33" s="94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19.5" customHeight="1">
      <c r="A34" s="93"/>
      <c r="B34" s="93"/>
      <c r="C34" s="93"/>
      <c r="D34" s="93"/>
      <c r="E34" s="94"/>
      <c r="F34" s="94"/>
      <c r="G34" s="94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19.5" customHeight="1">
      <c r="A35" s="93"/>
      <c r="B35" s="93"/>
      <c r="C35" s="93"/>
      <c r="D35" s="93"/>
      <c r="E35" s="93"/>
      <c r="F35" s="93"/>
      <c r="G35" s="93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19.5" customHeight="1">
      <c r="A36" s="93"/>
      <c r="B36" s="93"/>
      <c r="C36" s="93"/>
      <c r="D36" s="93"/>
      <c r="E36" s="95"/>
      <c r="F36" s="95"/>
      <c r="G36" s="95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19.5" customHeight="1">
      <c r="A37" s="31"/>
      <c r="B37" s="31"/>
      <c r="C37" s="31"/>
      <c r="D37" s="31"/>
      <c r="E37" s="96"/>
      <c r="F37" s="96"/>
      <c r="G37" s="9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7"/>
      <c r="B38" s="97"/>
      <c r="C38" s="97"/>
      <c r="D38" s="97"/>
      <c r="E38" s="97"/>
      <c r="F38" s="97"/>
      <c r="G38" s="97"/>
      <c r="H38" s="98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</row>
    <row r="39" spans="1:245" ht="19.5" customHeight="1">
      <c r="A39" s="31"/>
      <c r="B39" s="31"/>
      <c r="C39" s="31"/>
      <c r="D39" s="31"/>
      <c r="E39" s="31"/>
      <c r="F39" s="31"/>
      <c r="G39" s="31"/>
      <c r="H39" s="98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</row>
    <row r="40" spans="1:245" ht="19.5" customHeight="1">
      <c r="A40" s="81"/>
      <c r="B40" s="81"/>
      <c r="C40" s="81"/>
      <c r="D40" s="81"/>
      <c r="E40" s="81"/>
      <c r="F40" s="31"/>
      <c r="G40" s="31"/>
      <c r="H40" s="98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</row>
    <row r="41" spans="1:245" ht="19.5" customHeight="1">
      <c r="A41" s="81"/>
      <c r="B41" s="81"/>
      <c r="C41" s="81"/>
      <c r="D41" s="81"/>
      <c r="E41" s="81"/>
      <c r="F41" s="31"/>
      <c r="G41" s="31"/>
      <c r="H41" s="98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</row>
    <row r="42" spans="1:245" ht="19.5" customHeight="1">
      <c r="A42" s="81"/>
      <c r="B42" s="81"/>
      <c r="C42" s="81"/>
      <c r="D42" s="81"/>
      <c r="E42" s="81"/>
      <c r="F42" s="31"/>
      <c r="G42" s="31"/>
      <c r="H42" s="98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</row>
    <row r="43" spans="1:245" ht="19.5" customHeight="1">
      <c r="A43" s="81"/>
      <c r="B43" s="81"/>
      <c r="C43" s="81"/>
      <c r="D43" s="81"/>
      <c r="E43" s="81"/>
      <c r="F43" s="31"/>
      <c r="G43" s="31"/>
      <c r="H43" s="98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</row>
    <row r="44" spans="1:245" ht="19.5" customHeight="1">
      <c r="A44" s="81"/>
      <c r="B44" s="81"/>
      <c r="C44" s="81"/>
      <c r="D44" s="81"/>
      <c r="E44" s="81"/>
      <c r="F44" s="31"/>
      <c r="G44" s="31"/>
      <c r="H44" s="98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</row>
    <row r="45" spans="1:245" ht="19.5" customHeight="1">
      <c r="A45" s="81"/>
      <c r="B45" s="81"/>
      <c r="C45" s="81"/>
      <c r="D45" s="81"/>
      <c r="E45" s="81"/>
      <c r="F45" s="31"/>
      <c r="G45" s="31"/>
      <c r="H45" s="98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ht="19.5" customHeight="1">
      <c r="A46" s="81"/>
      <c r="B46" s="81"/>
      <c r="C46" s="81"/>
      <c r="D46" s="81"/>
      <c r="E46" s="81"/>
      <c r="F46" s="31"/>
      <c r="G46" s="31"/>
      <c r="H46" s="98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19.5" customHeight="1">
      <c r="A47" s="81"/>
      <c r="B47" s="81"/>
      <c r="C47" s="81"/>
      <c r="D47" s="81"/>
      <c r="E47" s="81"/>
      <c r="F47" s="31"/>
      <c r="G47" s="31"/>
      <c r="H47" s="98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</row>
    <row r="48" spans="1:245" ht="19.5" customHeight="1">
      <c r="A48" s="81"/>
      <c r="B48" s="81"/>
      <c r="C48" s="81"/>
      <c r="D48" s="81"/>
      <c r="E48" s="81"/>
      <c r="F48" s="31"/>
      <c r="G48" s="31"/>
      <c r="H48" s="98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</row>
    <row r="49" spans="1:245" ht="19.5" customHeight="1">
      <c r="A49" s="81"/>
      <c r="B49" s="81"/>
      <c r="C49" s="81"/>
      <c r="D49" s="81"/>
      <c r="E49" s="81"/>
      <c r="F49" s="31"/>
      <c r="G49" s="31"/>
      <c r="H49" s="98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PageLayoutView="0" workbookViewId="0" topLeftCell="A1">
      <selection activeCell="F16" sqref="F16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9" t="s">
        <v>124</v>
      </c>
    </row>
    <row r="2" spans="1:31" ht="20.25" customHeight="1">
      <c r="A2" s="8"/>
      <c r="B2" s="8"/>
      <c r="C2" s="8"/>
      <c r="D2" s="9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32" t="s">
        <v>136</v>
      </c>
      <c r="B3" s="132"/>
      <c r="C3" s="132"/>
      <c r="D3" s="13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2</v>
      </c>
      <c r="B5" s="14"/>
      <c r="C5" s="14" t="s">
        <v>3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4</v>
      </c>
      <c r="B6" s="100" t="s">
        <v>152</v>
      </c>
      <c r="C6" s="15" t="s">
        <v>4</v>
      </c>
      <c r="D6" s="101" t="s">
        <v>189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5</v>
      </c>
      <c r="B7" s="17">
        <v>949.08</v>
      </c>
      <c r="C7" s="16" t="s">
        <v>6</v>
      </c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7</v>
      </c>
      <c r="B8" s="17">
        <v>0</v>
      </c>
      <c r="C8" s="16" t="s">
        <v>8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9</v>
      </c>
      <c r="B9" s="17">
        <v>0</v>
      </c>
      <c r="C9" s="16" t="s">
        <v>10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11</v>
      </c>
      <c r="B10" s="17">
        <v>0</v>
      </c>
      <c r="C10" s="16" t="s">
        <v>12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13</v>
      </c>
      <c r="B11" s="17">
        <v>0</v>
      </c>
      <c r="C11" s="16" t="s">
        <v>14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15</v>
      </c>
      <c r="B12" s="17">
        <v>0</v>
      </c>
      <c r="C12" s="16" t="s">
        <v>153</v>
      </c>
      <c r="D12" s="17">
        <v>811.68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 t="s">
        <v>154</v>
      </c>
      <c r="D13" s="17">
        <v>115.09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6" t="s">
        <v>155</v>
      </c>
      <c r="D14" s="18">
        <v>22.31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6"/>
      <c r="D15" s="1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5" t="s">
        <v>17</v>
      </c>
      <c r="B16" s="18">
        <f>SUM(B7:B15)</f>
        <v>949.08</v>
      </c>
      <c r="C16" s="15" t="s">
        <v>18</v>
      </c>
      <c r="D16" s="18">
        <f>SUM(D7:D15)</f>
        <v>949.0799999999999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 t="s">
        <v>19</v>
      </c>
      <c r="B17" s="17"/>
      <c r="C17" s="16" t="s">
        <v>20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 t="s">
        <v>21</v>
      </c>
      <c r="B18" s="17"/>
      <c r="C18" s="16" t="s">
        <v>22</v>
      </c>
      <c r="D18" s="17"/>
      <c r="E18" s="10"/>
      <c r="F18" s="10"/>
      <c r="G18" s="19" t="s">
        <v>23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6"/>
      <c r="B19" s="17"/>
      <c r="C19" s="16" t="s">
        <v>24</v>
      </c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/>
      <c r="B20" s="20"/>
      <c r="C20" s="16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5" t="s">
        <v>25</v>
      </c>
      <c r="B21" s="20">
        <f>SUM(B16+B17+B18)</f>
        <v>949.08</v>
      </c>
      <c r="C21" s="15" t="s">
        <v>26</v>
      </c>
      <c r="D21" s="18">
        <f>SUM(D16+D17+D19)</f>
        <v>949.0799999999999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0.25" customHeight="1">
      <c r="A22" s="21"/>
      <c r="B22" s="22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7">
      <selection activeCell="M23" sqref="M23"/>
    </sheetView>
  </sheetViews>
  <sheetFormatPr defaultColWidth="6.875" defaultRowHeight="12.75" customHeight="1"/>
  <cols>
    <col min="1" max="1" width="3.875" style="2" customWidth="1"/>
    <col min="2" max="2" width="5.125" style="2" customWidth="1"/>
    <col min="3" max="3" width="6.50390625" style="2" customWidth="1"/>
    <col min="4" max="4" width="5.7539062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37" t="s">
        <v>125</v>
      </c>
      <c r="B1" s="137"/>
      <c r="C1" s="137"/>
      <c r="D1" s="137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27</v>
      </c>
    </row>
    <row r="3" spans="1:20" ht="19.5" customHeight="1">
      <c r="A3" s="132" t="s">
        <v>137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9.5" customHeight="1">
      <c r="A4" s="28"/>
      <c r="B4" s="28"/>
      <c r="C4" s="28"/>
      <c r="D4" s="28"/>
      <c r="E4" s="28"/>
      <c r="F4" s="131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1</v>
      </c>
    </row>
    <row r="5" spans="1:20" ht="19.5" customHeight="1">
      <c r="A5" s="32" t="s">
        <v>28</v>
      </c>
      <c r="B5" s="32"/>
      <c r="C5" s="32"/>
      <c r="D5" s="33"/>
      <c r="E5" s="34"/>
      <c r="F5" s="135" t="s">
        <v>29</v>
      </c>
      <c r="G5" s="133" t="s">
        <v>30</v>
      </c>
      <c r="H5" s="135" t="s">
        <v>31</v>
      </c>
      <c r="I5" s="135" t="s">
        <v>32</v>
      </c>
      <c r="J5" s="135" t="s">
        <v>33</v>
      </c>
      <c r="K5" s="135" t="s">
        <v>34</v>
      </c>
      <c r="L5" s="135"/>
      <c r="M5" s="142" t="s">
        <v>35</v>
      </c>
      <c r="N5" s="102" t="s">
        <v>126</v>
      </c>
      <c r="O5" s="35"/>
      <c r="P5" s="35"/>
      <c r="Q5" s="35"/>
      <c r="R5" s="35"/>
      <c r="S5" s="135" t="s">
        <v>36</v>
      </c>
      <c r="T5" s="135" t="s">
        <v>37</v>
      </c>
    </row>
    <row r="6" spans="1:20" ht="19.5" customHeight="1">
      <c r="A6" s="36" t="s">
        <v>38</v>
      </c>
      <c r="B6" s="36"/>
      <c r="C6" s="37"/>
      <c r="D6" s="138" t="s">
        <v>39</v>
      </c>
      <c r="E6" s="138" t="s">
        <v>40</v>
      </c>
      <c r="F6" s="135"/>
      <c r="G6" s="133"/>
      <c r="H6" s="135"/>
      <c r="I6" s="135"/>
      <c r="J6" s="135"/>
      <c r="K6" s="140" t="s">
        <v>41</v>
      </c>
      <c r="L6" s="135" t="s">
        <v>42</v>
      </c>
      <c r="M6" s="142"/>
      <c r="N6" s="135" t="s">
        <v>43</v>
      </c>
      <c r="O6" s="135" t="s">
        <v>44</v>
      </c>
      <c r="P6" s="135" t="s">
        <v>45</v>
      </c>
      <c r="Q6" s="135" t="s">
        <v>46</v>
      </c>
      <c r="R6" s="135" t="s">
        <v>47</v>
      </c>
      <c r="S6" s="135"/>
      <c r="T6" s="135"/>
    </row>
    <row r="7" spans="1:20" ht="30.75" customHeight="1">
      <c r="A7" s="38" t="s">
        <v>48</v>
      </c>
      <c r="B7" s="39" t="s">
        <v>49</v>
      </c>
      <c r="C7" s="40" t="s">
        <v>50</v>
      </c>
      <c r="D7" s="139"/>
      <c r="E7" s="139"/>
      <c r="F7" s="136"/>
      <c r="G7" s="134"/>
      <c r="H7" s="136"/>
      <c r="I7" s="136"/>
      <c r="J7" s="136"/>
      <c r="K7" s="141"/>
      <c r="L7" s="136"/>
      <c r="M7" s="143"/>
      <c r="N7" s="136"/>
      <c r="O7" s="136"/>
      <c r="P7" s="136"/>
      <c r="Q7" s="136"/>
      <c r="R7" s="136"/>
      <c r="S7" s="136"/>
      <c r="T7" s="136"/>
    </row>
    <row r="8" spans="1:20" ht="23.25" customHeight="1">
      <c r="A8" s="41" t="s">
        <v>159</v>
      </c>
      <c r="B8" s="41"/>
      <c r="C8" s="41"/>
      <c r="D8" s="41"/>
      <c r="E8" s="41" t="s">
        <v>160</v>
      </c>
      <c r="F8" s="42">
        <f>SUM(G8:H8)</f>
        <v>811.6800000000001</v>
      </c>
      <c r="G8" s="42"/>
      <c r="H8" s="42">
        <f>H9</f>
        <v>811.6800000000001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41"/>
      <c r="B9" s="41" t="s">
        <v>161</v>
      </c>
      <c r="C9" s="41"/>
      <c r="D9" s="41"/>
      <c r="E9" s="41" t="s">
        <v>162</v>
      </c>
      <c r="F9" s="42">
        <f aca="true" t="shared" si="0" ref="F9:F14">SUM(G9:H9)</f>
        <v>811.6800000000001</v>
      </c>
      <c r="G9" s="42"/>
      <c r="H9" s="42">
        <f>H10+H15</f>
        <v>811.6800000000001</v>
      </c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41"/>
      <c r="B10" s="41"/>
      <c r="C10" s="41" t="s">
        <v>163</v>
      </c>
      <c r="D10" s="41"/>
      <c r="E10" s="41" t="s">
        <v>164</v>
      </c>
      <c r="F10" s="42">
        <f t="shared" si="0"/>
        <v>810.1</v>
      </c>
      <c r="G10" s="42"/>
      <c r="H10" s="42">
        <f>SUM(H11:H14)</f>
        <v>810.1</v>
      </c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41"/>
      <c r="B11" s="41"/>
      <c r="C11" s="41"/>
      <c r="D11" s="41" t="s">
        <v>156</v>
      </c>
      <c r="E11" s="41" t="s">
        <v>165</v>
      </c>
      <c r="F11" s="42">
        <f t="shared" si="0"/>
        <v>254.77</v>
      </c>
      <c r="G11" s="42"/>
      <c r="H11" s="42">
        <v>254.77</v>
      </c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41"/>
      <c r="B12" s="41"/>
      <c r="C12" s="41"/>
      <c r="D12" s="41" t="s">
        <v>157</v>
      </c>
      <c r="E12" s="41" t="s">
        <v>166</v>
      </c>
      <c r="F12" s="42">
        <f t="shared" si="0"/>
        <v>33</v>
      </c>
      <c r="G12" s="42"/>
      <c r="H12" s="42">
        <v>33</v>
      </c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41"/>
      <c r="B13" s="41"/>
      <c r="C13" s="41"/>
      <c r="D13" s="41" t="s">
        <v>158</v>
      </c>
      <c r="E13" s="41" t="s">
        <v>167</v>
      </c>
      <c r="F13" s="42">
        <f t="shared" si="0"/>
        <v>519.33</v>
      </c>
      <c r="G13" s="42"/>
      <c r="H13" s="42">
        <v>519.33</v>
      </c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41"/>
      <c r="B14" s="41"/>
      <c r="C14" s="41"/>
      <c r="D14" s="41" t="s">
        <v>209</v>
      </c>
      <c r="E14" s="41" t="s">
        <v>210</v>
      </c>
      <c r="F14" s="42">
        <f t="shared" si="0"/>
        <v>3</v>
      </c>
      <c r="G14" s="42"/>
      <c r="H14" s="42">
        <v>3</v>
      </c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41"/>
      <c r="B15" s="41" t="s">
        <v>168</v>
      </c>
      <c r="C15" s="41"/>
      <c r="D15" s="41"/>
      <c r="E15" s="41" t="s">
        <v>169</v>
      </c>
      <c r="F15" s="42">
        <f aca="true" t="shared" si="1" ref="F15:F27">SUM(G15:H15)</f>
        <v>1.58</v>
      </c>
      <c r="G15" s="42"/>
      <c r="H15" s="42">
        <v>1.58</v>
      </c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23.25" customHeight="1">
      <c r="A16" s="41"/>
      <c r="B16" s="41"/>
      <c r="C16" s="41" t="s">
        <v>170</v>
      </c>
      <c r="D16" s="41"/>
      <c r="E16" s="41" t="s">
        <v>171</v>
      </c>
      <c r="F16" s="42">
        <f t="shared" si="1"/>
        <v>1.58</v>
      </c>
      <c r="G16" s="42"/>
      <c r="H16" s="42">
        <v>1.58</v>
      </c>
      <c r="I16" s="42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23.25" customHeight="1">
      <c r="A17" s="41"/>
      <c r="B17" s="41"/>
      <c r="C17" s="41"/>
      <c r="D17" s="41" t="s">
        <v>172</v>
      </c>
      <c r="E17" s="41" t="s">
        <v>173</v>
      </c>
      <c r="F17" s="42">
        <f t="shared" si="1"/>
        <v>1.58</v>
      </c>
      <c r="G17" s="42"/>
      <c r="H17" s="42">
        <v>1.58</v>
      </c>
      <c r="I17" s="42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23.25" customHeight="1">
      <c r="A18" s="41" t="s">
        <v>174</v>
      </c>
      <c r="B18" s="41"/>
      <c r="C18" s="41"/>
      <c r="D18" s="41"/>
      <c r="E18" s="41" t="s">
        <v>223</v>
      </c>
      <c r="F18" s="42">
        <f t="shared" si="1"/>
        <v>115.09</v>
      </c>
      <c r="G18" s="42"/>
      <c r="H18" s="42">
        <f>H19</f>
        <v>115.09</v>
      </c>
      <c r="I18" s="42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23.25" customHeight="1">
      <c r="A19" s="41"/>
      <c r="B19" s="41" t="s">
        <v>175</v>
      </c>
      <c r="C19" s="41"/>
      <c r="D19" s="41"/>
      <c r="E19" s="41" t="s">
        <v>176</v>
      </c>
      <c r="F19" s="42">
        <f t="shared" si="1"/>
        <v>115.09</v>
      </c>
      <c r="G19" s="42"/>
      <c r="H19" s="42">
        <f>H20+H22</f>
        <v>115.09</v>
      </c>
      <c r="I19" s="42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23.25" customHeight="1">
      <c r="A20" s="41"/>
      <c r="B20" s="41"/>
      <c r="C20" s="41" t="s">
        <v>177</v>
      </c>
      <c r="D20" s="41"/>
      <c r="E20" s="41" t="s">
        <v>178</v>
      </c>
      <c r="F20" s="42">
        <f t="shared" si="1"/>
        <v>102.41</v>
      </c>
      <c r="G20" s="42"/>
      <c r="H20" s="42">
        <v>102.41</v>
      </c>
      <c r="I20" s="42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23.25" customHeight="1">
      <c r="A21" s="41"/>
      <c r="B21" s="41"/>
      <c r="C21" s="41"/>
      <c r="D21" s="41" t="s">
        <v>196</v>
      </c>
      <c r="E21" s="41" t="s">
        <v>199</v>
      </c>
      <c r="F21" s="42">
        <f t="shared" si="1"/>
        <v>102.41</v>
      </c>
      <c r="G21" s="42"/>
      <c r="H21" s="42">
        <v>102.41</v>
      </c>
      <c r="I21" s="42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23.25" customHeight="1">
      <c r="A22" s="41"/>
      <c r="B22" s="41"/>
      <c r="C22" s="41" t="s">
        <v>179</v>
      </c>
      <c r="D22" s="41"/>
      <c r="E22" s="41" t="s">
        <v>180</v>
      </c>
      <c r="F22" s="42">
        <f t="shared" si="1"/>
        <v>12.68</v>
      </c>
      <c r="G22" s="42"/>
      <c r="H22" s="42">
        <v>12.68</v>
      </c>
      <c r="I22" s="42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23.25" customHeight="1">
      <c r="A23" s="41"/>
      <c r="B23" s="41"/>
      <c r="C23" s="41"/>
      <c r="D23" s="41" t="s">
        <v>197</v>
      </c>
      <c r="E23" s="41" t="s">
        <v>198</v>
      </c>
      <c r="F23" s="42">
        <f t="shared" si="1"/>
        <v>12.68</v>
      </c>
      <c r="G23" s="42"/>
      <c r="H23" s="42">
        <v>12.68</v>
      </c>
      <c r="I23" s="42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23.25" customHeight="1">
      <c r="A24" s="41" t="s">
        <v>181</v>
      </c>
      <c r="B24" s="41"/>
      <c r="C24" s="41"/>
      <c r="D24" s="41"/>
      <c r="E24" s="41" t="s">
        <v>182</v>
      </c>
      <c r="F24" s="42">
        <f t="shared" si="1"/>
        <v>22.31</v>
      </c>
      <c r="G24" s="42"/>
      <c r="H24" s="42">
        <v>22.31</v>
      </c>
      <c r="I24" s="42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23.25" customHeight="1">
      <c r="A25" s="41"/>
      <c r="B25" s="41" t="s">
        <v>183</v>
      </c>
      <c r="C25" s="41"/>
      <c r="D25" s="41"/>
      <c r="E25" s="41" t="s">
        <v>184</v>
      </c>
      <c r="F25" s="42">
        <f t="shared" si="1"/>
        <v>22.31</v>
      </c>
      <c r="G25" s="42"/>
      <c r="H25" s="42">
        <v>22.31</v>
      </c>
      <c r="I25" s="42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23.25" customHeight="1">
      <c r="A26" s="41"/>
      <c r="B26" s="41"/>
      <c r="C26" s="41" t="s">
        <v>185</v>
      </c>
      <c r="D26" s="41"/>
      <c r="E26" s="41" t="s">
        <v>186</v>
      </c>
      <c r="F26" s="42">
        <f>SUM(G26:H26)</f>
        <v>22.31</v>
      </c>
      <c r="G26" s="42"/>
      <c r="H26" s="42">
        <v>22.31</v>
      </c>
      <c r="I26" s="42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  <row r="27" spans="1:20" ht="23.25" customHeight="1">
      <c r="A27" s="41"/>
      <c r="B27" s="41"/>
      <c r="C27" s="41"/>
      <c r="D27" s="41" t="s">
        <v>187</v>
      </c>
      <c r="E27" s="41" t="s">
        <v>188</v>
      </c>
      <c r="F27" s="42">
        <f t="shared" si="1"/>
        <v>22.31</v>
      </c>
      <c r="G27" s="42"/>
      <c r="H27" s="42">
        <v>22.31</v>
      </c>
      <c r="I27" s="42"/>
      <c r="J27" s="43"/>
      <c r="K27" s="44"/>
      <c r="L27" s="42"/>
      <c r="M27" s="43"/>
      <c r="N27" s="44"/>
      <c r="O27" s="42"/>
      <c r="P27" s="42"/>
      <c r="Q27" s="42"/>
      <c r="R27" s="43"/>
      <c r="S27" s="44"/>
      <c r="T27" s="43"/>
    </row>
  </sheetData>
  <sheetProtection/>
  <mergeCells count="20">
    <mergeCell ref="A1:D1"/>
    <mergeCell ref="D6:D7"/>
    <mergeCell ref="E6:E7"/>
    <mergeCell ref="K6:K7"/>
    <mergeCell ref="A3:T3"/>
    <mergeCell ref="F5:F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G5:G7"/>
    <mergeCell ref="H5:H7"/>
    <mergeCell ref="I5:I7"/>
    <mergeCell ref="J5:J7"/>
  </mergeCells>
  <printOptions/>
  <pageMargins left="0.75" right="0.75" top="0.66" bottom="0.54" header="0.5" footer="0.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4">
      <selection activeCell="H13" sqref="H13"/>
    </sheetView>
  </sheetViews>
  <sheetFormatPr defaultColWidth="6.875" defaultRowHeight="12.75" customHeight="1"/>
  <cols>
    <col min="1" max="2" width="4.75390625" style="2" customWidth="1"/>
    <col min="3" max="3" width="8.75390625" style="2" customWidth="1"/>
    <col min="4" max="4" width="7.50390625" style="2" customWidth="1"/>
    <col min="5" max="5" width="39.125" style="2" customWidth="1"/>
    <col min="6" max="6" width="12.75390625" style="113" customWidth="1"/>
    <col min="7" max="8" width="12.75390625" style="114" customWidth="1"/>
    <col min="9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44" t="s">
        <v>127</v>
      </c>
      <c r="B1" s="144"/>
      <c r="C1" s="144"/>
      <c r="D1" s="144"/>
    </row>
    <row r="2" spans="1:10" ht="19.5" customHeight="1">
      <c r="A2" s="12"/>
      <c r="B2" s="45"/>
      <c r="C2" s="45"/>
      <c r="D2" s="45"/>
      <c r="E2" s="45"/>
      <c r="F2" s="115"/>
      <c r="G2" s="116"/>
      <c r="H2" s="116"/>
      <c r="I2" s="45"/>
      <c r="J2" s="46" t="s">
        <v>51</v>
      </c>
    </row>
    <row r="3" spans="1:10" ht="19.5" customHeight="1">
      <c r="A3" s="132" t="s">
        <v>138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ht="19.5" customHeight="1">
      <c r="A4" s="11"/>
      <c r="B4" s="11"/>
      <c r="C4" s="11"/>
      <c r="D4" s="11"/>
      <c r="E4" s="11"/>
      <c r="F4" s="117"/>
      <c r="G4" s="118"/>
      <c r="H4" s="118"/>
      <c r="I4" s="47"/>
      <c r="J4" s="13" t="s">
        <v>1</v>
      </c>
      <c r="K4" s="31"/>
      <c r="L4" s="31"/>
    </row>
    <row r="5" spans="1:12" ht="19.5" customHeight="1">
      <c r="A5" s="14" t="s">
        <v>28</v>
      </c>
      <c r="B5" s="14"/>
      <c r="C5" s="14"/>
      <c r="D5" s="14"/>
      <c r="E5" s="14"/>
      <c r="F5" s="145" t="s">
        <v>29</v>
      </c>
      <c r="G5" s="146" t="s">
        <v>52</v>
      </c>
      <c r="H5" s="147" t="s">
        <v>53</v>
      </c>
      <c r="I5" s="148" t="s">
        <v>54</v>
      </c>
      <c r="J5" s="148" t="s">
        <v>55</v>
      </c>
      <c r="K5" s="31"/>
      <c r="L5" s="31"/>
    </row>
    <row r="6" spans="1:12" ht="19.5" customHeight="1">
      <c r="A6" s="14" t="s">
        <v>38</v>
      </c>
      <c r="B6" s="14"/>
      <c r="C6" s="14"/>
      <c r="D6" s="148" t="s">
        <v>39</v>
      </c>
      <c r="E6" s="148" t="s">
        <v>56</v>
      </c>
      <c r="F6" s="145"/>
      <c r="G6" s="146"/>
      <c r="H6" s="147"/>
      <c r="I6" s="148"/>
      <c r="J6" s="148"/>
      <c r="K6" s="31"/>
      <c r="L6" s="31"/>
    </row>
    <row r="7" spans="1:12" ht="20.25" customHeight="1">
      <c r="A7" s="48" t="s">
        <v>48</v>
      </c>
      <c r="B7" s="48" t="s">
        <v>49</v>
      </c>
      <c r="C7" s="49" t="s">
        <v>50</v>
      </c>
      <c r="D7" s="148"/>
      <c r="E7" s="148"/>
      <c r="F7" s="145"/>
      <c r="G7" s="146"/>
      <c r="H7" s="147"/>
      <c r="I7" s="148"/>
      <c r="J7" s="148"/>
      <c r="K7" s="31"/>
      <c r="L7" s="31"/>
    </row>
    <row r="8" spans="1:10" ht="16.5" customHeight="1">
      <c r="A8" s="41" t="s">
        <v>159</v>
      </c>
      <c r="B8" s="41"/>
      <c r="C8" s="41"/>
      <c r="D8" s="41"/>
      <c r="E8" s="41" t="s">
        <v>160</v>
      </c>
      <c r="F8" s="119">
        <v>811.68</v>
      </c>
      <c r="G8" s="120">
        <f>G9</f>
        <v>335.79999999999995</v>
      </c>
      <c r="H8" s="120">
        <f>H9</f>
        <v>474.3</v>
      </c>
      <c r="I8" s="50"/>
      <c r="J8" s="50"/>
    </row>
    <row r="9" spans="1:10" ht="16.5" customHeight="1">
      <c r="A9" s="41"/>
      <c r="B9" s="41" t="s">
        <v>161</v>
      </c>
      <c r="C9" s="41"/>
      <c r="D9" s="41"/>
      <c r="E9" s="41" t="s">
        <v>162</v>
      </c>
      <c r="F9" s="119">
        <v>811.68</v>
      </c>
      <c r="G9" s="120">
        <f>G10</f>
        <v>335.79999999999995</v>
      </c>
      <c r="H9" s="120">
        <f>H10</f>
        <v>474.3</v>
      </c>
      <c r="I9" s="50"/>
      <c r="J9" s="50"/>
    </row>
    <row r="10" spans="1:10" ht="16.5" customHeight="1">
      <c r="A10" s="41"/>
      <c r="B10" s="41"/>
      <c r="C10" s="41" t="s">
        <v>163</v>
      </c>
      <c r="D10" s="41"/>
      <c r="E10" s="41" t="s">
        <v>164</v>
      </c>
      <c r="F10" s="119">
        <v>810.1</v>
      </c>
      <c r="G10" s="120">
        <f>SUM(G11:G14)</f>
        <v>335.79999999999995</v>
      </c>
      <c r="H10" s="120">
        <f>SUM(H11:H14)</f>
        <v>474.3</v>
      </c>
      <c r="I10" s="50"/>
      <c r="J10" s="50"/>
    </row>
    <row r="11" spans="1:10" ht="16.5" customHeight="1">
      <c r="A11" s="41"/>
      <c r="B11" s="41"/>
      <c r="C11" s="41"/>
      <c r="D11" s="41" t="s">
        <v>156</v>
      </c>
      <c r="E11" s="41" t="s">
        <v>165</v>
      </c>
      <c r="F11" s="119">
        <v>254.77</v>
      </c>
      <c r="G11" s="119">
        <v>254.77</v>
      </c>
      <c r="H11" s="121"/>
      <c r="I11" s="50"/>
      <c r="J11" s="50"/>
    </row>
    <row r="12" spans="1:10" ht="16.5" customHeight="1">
      <c r="A12" s="41"/>
      <c r="B12" s="41"/>
      <c r="C12" s="41"/>
      <c r="D12" s="41" t="s">
        <v>157</v>
      </c>
      <c r="E12" s="41" t="s">
        <v>166</v>
      </c>
      <c r="F12" s="119">
        <v>33</v>
      </c>
      <c r="G12" s="120">
        <v>28</v>
      </c>
      <c r="H12" s="121">
        <v>5</v>
      </c>
      <c r="I12" s="50"/>
      <c r="J12" s="50"/>
    </row>
    <row r="13" spans="1:10" ht="16.5" customHeight="1">
      <c r="A13" s="41"/>
      <c r="B13" s="41"/>
      <c r="C13" s="41"/>
      <c r="D13" s="41" t="s">
        <v>158</v>
      </c>
      <c r="E13" s="41" t="s">
        <v>167</v>
      </c>
      <c r="F13" s="119">
        <v>519.33</v>
      </c>
      <c r="G13" s="120">
        <v>50.03</v>
      </c>
      <c r="H13" s="121">
        <v>469.3</v>
      </c>
      <c r="I13" s="50"/>
      <c r="J13" s="50"/>
    </row>
    <row r="14" spans="1:10" ht="16.5" customHeight="1">
      <c r="A14" s="41"/>
      <c r="B14" s="41"/>
      <c r="C14" s="41"/>
      <c r="D14" s="41" t="s">
        <v>224</v>
      </c>
      <c r="E14" s="41" t="s">
        <v>225</v>
      </c>
      <c r="F14" s="119">
        <v>3</v>
      </c>
      <c r="G14" s="119">
        <v>3</v>
      </c>
      <c r="H14" s="121"/>
      <c r="I14" s="50"/>
      <c r="J14" s="50"/>
    </row>
    <row r="15" spans="1:10" ht="16.5" customHeight="1">
      <c r="A15" s="41"/>
      <c r="B15" s="41" t="s">
        <v>168</v>
      </c>
      <c r="C15" s="41"/>
      <c r="D15" s="41"/>
      <c r="E15" s="41" t="s">
        <v>169</v>
      </c>
      <c r="F15" s="119">
        <v>1.58</v>
      </c>
      <c r="G15" s="119">
        <v>1.58</v>
      </c>
      <c r="H15" s="121"/>
      <c r="I15" s="50"/>
      <c r="J15" s="50"/>
    </row>
    <row r="16" spans="1:10" ht="16.5" customHeight="1">
      <c r="A16" s="41"/>
      <c r="B16" s="41"/>
      <c r="C16" s="41" t="s">
        <v>170</v>
      </c>
      <c r="D16" s="41"/>
      <c r="E16" s="41" t="s">
        <v>171</v>
      </c>
      <c r="F16" s="119">
        <v>1.58</v>
      </c>
      <c r="G16" s="119">
        <v>1.58</v>
      </c>
      <c r="H16" s="121"/>
      <c r="I16" s="50"/>
      <c r="J16" s="50"/>
    </row>
    <row r="17" spans="1:10" ht="16.5" customHeight="1">
      <c r="A17" s="41"/>
      <c r="B17" s="41"/>
      <c r="C17" s="41"/>
      <c r="D17" s="41" t="s">
        <v>172</v>
      </c>
      <c r="E17" s="41" t="s">
        <v>173</v>
      </c>
      <c r="F17" s="119">
        <v>1.58</v>
      </c>
      <c r="G17" s="119">
        <v>1.58</v>
      </c>
      <c r="H17" s="121"/>
      <c r="I17" s="50"/>
      <c r="J17" s="50"/>
    </row>
    <row r="18" spans="1:10" ht="16.5" customHeight="1">
      <c r="A18" s="41" t="s">
        <v>174</v>
      </c>
      <c r="B18" s="41"/>
      <c r="C18" s="41"/>
      <c r="D18" s="41"/>
      <c r="E18" s="41" t="s">
        <v>222</v>
      </c>
      <c r="F18" s="119">
        <v>115.09</v>
      </c>
      <c r="G18" s="119">
        <v>115.09</v>
      </c>
      <c r="H18" s="121"/>
      <c r="I18" s="50"/>
      <c r="J18" s="50"/>
    </row>
    <row r="19" spans="1:10" ht="16.5" customHeight="1">
      <c r="A19" s="41"/>
      <c r="B19" s="41" t="s">
        <v>175</v>
      </c>
      <c r="C19" s="41"/>
      <c r="D19" s="41"/>
      <c r="E19" s="41" t="s">
        <v>176</v>
      </c>
      <c r="F19" s="119">
        <v>115.09</v>
      </c>
      <c r="G19" s="119">
        <v>115.09</v>
      </c>
      <c r="H19" s="121"/>
      <c r="I19" s="50"/>
      <c r="J19" s="50"/>
    </row>
    <row r="20" spans="1:10" ht="16.5" customHeight="1">
      <c r="A20" s="41"/>
      <c r="B20" s="41"/>
      <c r="C20" s="41" t="s">
        <v>177</v>
      </c>
      <c r="D20" s="41"/>
      <c r="E20" s="41" t="s">
        <v>178</v>
      </c>
      <c r="F20" s="119">
        <v>102.41</v>
      </c>
      <c r="G20" s="119">
        <v>102.41</v>
      </c>
      <c r="H20" s="121"/>
      <c r="I20" s="50"/>
      <c r="J20" s="50"/>
    </row>
    <row r="21" spans="1:10" ht="16.5" customHeight="1">
      <c r="A21" s="41"/>
      <c r="B21" s="41"/>
      <c r="C21" s="41"/>
      <c r="D21" s="41" t="s">
        <v>226</v>
      </c>
      <c r="E21" s="41" t="s">
        <v>227</v>
      </c>
      <c r="F21" s="119">
        <v>102.41</v>
      </c>
      <c r="G21" s="119">
        <v>102.41</v>
      </c>
      <c r="H21" s="121"/>
      <c r="I21" s="50"/>
      <c r="J21" s="50"/>
    </row>
    <row r="22" spans="1:10" ht="16.5" customHeight="1">
      <c r="A22" s="41"/>
      <c r="B22" s="41"/>
      <c r="C22" s="41" t="s">
        <v>179</v>
      </c>
      <c r="D22" s="41"/>
      <c r="E22" s="41" t="s">
        <v>180</v>
      </c>
      <c r="F22" s="119">
        <v>12.68</v>
      </c>
      <c r="G22" s="119">
        <v>12.68</v>
      </c>
      <c r="H22" s="121"/>
      <c r="I22" s="50"/>
      <c r="J22" s="50"/>
    </row>
    <row r="23" spans="1:10" ht="16.5" customHeight="1">
      <c r="A23" s="41"/>
      <c r="B23" s="41"/>
      <c r="C23" s="41"/>
      <c r="D23" s="41" t="s">
        <v>228</v>
      </c>
      <c r="E23" s="41" t="s">
        <v>229</v>
      </c>
      <c r="F23" s="119">
        <v>12.68</v>
      </c>
      <c r="G23" s="119">
        <v>12.68</v>
      </c>
      <c r="H23" s="121"/>
      <c r="I23" s="50"/>
      <c r="J23" s="50"/>
    </row>
    <row r="24" spans="1:10" ht="16.5" customHeight="1">
      <c r="A24" s="41" t="s">
        <v>181</v>
      </c>
      <c r="B24" s="41"/>
      <c r="C24" s="41"/>
      <c r="D24" s="41"/>
      <c r="E24" s="41" t="s">
        <v>182</v>
      </c>
      <c r="F24" s="119">
        <v>22.31</v>
      </c>
      <c r="G24" s="119">
        <v>22.31</v>
      </c>
      <c r="H24" s="121"/>
      <c r="I24" s="50"/>
      <c r="J24" s="50"/>
    </row>
    <row r="25" spans="1:10" ht="16.5" customHeight="1">
      <c r="A25" s="41"/>
      <c r="B25" s="41" t="s">
        <v>183</v>
      </c>
      <c r="C25" s="41"/>
      <c r="D25" s="41"/>
      <c r="E25" s="41" t="s">
        <v>184</v>
      </c>
      <c r="F25" s="119">
        <v>22.31</v>
      </c>
      <c r="G25" s="119">
        <v>22.31</v>
      </c>
      <c r="H25" s="121"/>
      <c r="I25" s="50"/>
      <c r="J25" s="50"/>
    </row>
    <row r="26" spans="1:10" ht="16.5" customHeight="1">
      <c r="A26" s="41"/>
      <c r="B26" s="41"/>
      <c r="C26" s="41" t="s">
        <v>185</v>
      </c>
      <c r="D26" s="41"/>
      <c r="E26" s="41" t="s">
        <v>186</v>
      </c>
      <c r="F26" s="119">
        <v>22.31</v>
      </c>
      <c r="G26" s="119">
        <v>22.31</v>
      </c>
      <c r="H26" s="121"/>
      <c r="I26" s="50"/>
      <c r="J26" s="50"/>
    </row>
    <row r="27" spans="1:10" ht="16.5" customHeight="1">
      <c r="A27" s="41"/>
      <c r="B27" s="41"/>
      <c r="C27" s="41"/>
      <c r="D27" s="41" t="s">
        <v>187</v>
      </c>
      <c r="E27" s="41" t="s">
        <v>188</v>
      </c>
      <c r="F27" s="119">
        <v>22.31</v>
      </c>
      <c r="G27" s="119">
        <v>22.31</v>
      </c>
      <c r="H27" s="121"/>
      <c r="I27" s="50"/>
      <c r="J27" s="50"/>
    </row>
    <row r="28" spans="1:10" ht="16.5" customHeight="1">
      <c r="A28" s="41"/>
      <c r="B28" s="41"/>
      <c r="C28" s="41"/>
      <c r="D28" s="41"/>
      <c r="E28" s="41"/>
      <c r="F28" s="119"/>
      <c r="G28" s="120"/>
      <c r="H28" s="121"/>
      <c r="I28" s="50"/>
      <c r="J28" s="50"/>
    </row>
    <row r="29" spans="1:10" ht="16.5" customHeight="1">
      <c r="A29" s="41"/>
      <c r="B29" s="41"/>
      <c r="C29" s="41"/>
      <c r="D29" s="41"/>
      <c r="E29" s="41"/>
      <c r="F29" s="119"/>
      <c r="G29" s="120"/>
      <c r="H29" s="121"/>
      <c r="I29" s="50"/>
      <c r="J29" s="50"/>
    </row>
    <row r="30" spans="1:10" ht="16.5" customHeight="1">
      <c r="A30" s="41"/>
      <c r="B30" s="41"/>
      <c r="C30" s="41"/>
      <c r="D30" s="41"/>
      <c r="E30" s="41"/>
      <c r="F30" s="119"/>
      <c r="G30" s="120"/>
      <c r="H30" s="121"/>
      <c r="I30" s="50"/>
      <c r="J30" s="50"/>
    </row>
    <row r="31" spans="1:10" ht="16.5" customHeight="1">
      <c r="A31" s="41"/>
      <c r="B31" s="41"/>
      <c r="C31" s="41"/>
      <c r="D31" s="41"/>
      <c r="E31" s="41"/>
      <c r="F31" s="119"/>
      <c r="G31" s="120"/>
      <c r="H31" s="121"/>
      <c r="I31" s="50"/>
      <c r="J31" s="50"/>
    </row>
    <row r="32" spans="1:10" ht="16.5" customHeight="1">
      <c r="A32" s="41"/>
      <c r="B32" s="41"/>
      <c r="C32" s="41"/>
      <c r="D32" s="41"/>
      <c r="E32" s="41"/>
      <c r="F32" s="119"/>
      <c r="G32" s="120"/>
      <c r="H32" s="121"/>
      <c r="I32" s="50"/>
      <c r="J32" s="50"/>
    </row>
    <row r="33" spans="1:10" ht="16.5" customHeight="1">
      <c r="A33" s="41"/>
      <c r="B33" s="41"/>
      <c r="C33" s="41"/>
      <c r="D33" s="41"/>
      <c r="E33" s="41"/>
      <c r="F33" s="119"/>
      <c r="G33" s="120"/>
      <c r="H33" s="121"/>
      <c r="I33" s="50"/>
      <c r="J33" s="50"/>
    </row>
    <row r="34" spans="1:10" ht="16.5" customHeight="1">
      <c r="A34" s="41"/>
      <c r="B34" s="41"/>
      <c r="C34" s="41"/>
      <c r="D34" s="41"/>
      <c r="E34" s="41"/>
      <c r="F34" s="119"/>
      <c r="G34" s="120"/>
      <c r="H34" s="121"/>
      <c r="I34" s="50"/>
      <c r="J34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0.64" bottom="0.62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E14" sqref="E14:E17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104" t="s">
        <v>128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32" t="s">
        <v>139</v>
      </c>
      <c r="B3" s="132"/>
      <c r="C3" s="132"/>
      <c r="D3" s="132"/>
      <c r="E3" s="132"/>
      <c r="F3" s="132"/>
      <c r="G3" s="132"/>
      <c r="H3" s="13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2</v>
      </c>
      <c r="B5" s="14"/>
      <c r="C5" s="14" t="s">
        <v>3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4</v>
      </c>
      <c r="B6" s="103" t="s">
        <v>189</v>
      </c>
      <c r="C6" s="49" t="s">
        <v>4</v>
      </c>
      <c r="D6" s="49" t="s">
        <v>29</v>
      </c>
      <c r="E6" s="51" t="s">
        <v>58</v>
      </c>
      <c r="F6" s="52" t="s">
        <v>59</v>
      </c>
      <c r="G6" s="49" t="s">
        <v>60</v>
      </c>
      <c r="H6" s="52" t="s">
        <v>61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62</v>
      </c>
      <c r="B7" s="56">
        <f>SUM(B8:B10)</f>
        <v>949.08</v>
      </c>
      <c r="C7" s="57" t="s">
        <v>63</v>
      </c>
      <c r="D7" s="56">
        <f>SUM(E7)</f>
        <v>949.0799999999999</v>
      </c>
      <c r="E7" s="56">
        <f>SUM(E8:E17)</f>
        <v>949.0799999999999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64</v>
      </c>
      <c r="B8" s="56">
        <v>949.08</v>
      </c>
      <c r="C8" s="57" t="s">
        <v>65</v>
      </c>
      <c r="D8" s="56"/>
      <c r="E8" s="59"/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66</v>
      </c>
      <c r="B9" s="56"/>
      <c r="C9" s="57" t="s">
        <v>67</v>
      </c>
      <c r="D9" s="56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68</v>
      </c>
      <c r="B10" s="17"/>
      <c r="C10" s="57" t="s">
        <v>69</v>
      </c>
      <c r="D10" s="56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70</v>
      </c>
      <c r="B11" s="60"/>
      <c r="C11" s="57" t="s">
        <v>71</v>
      </c>
      <c r="D11" s="56"/>
      <c r="E11" s="59"/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64</v>
      </c>
      <c r="B12" s="56"/>
      <c r="C12" s="57" t="s">
        <v>72</v>
      </c>
      <c r="D12" s="56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66</v>
      </c>
      <c r="B13" s="56"/>
      <c r="C13" s="57" t="s">
        <v>73</v>
      </c>
      <c r="D13" s="56"/>
      <c r="E13" s="59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68</v>
      </c>
      <c r="B14" s="56"/>
      <c r="C14" s="16" t="s">
        <v>190</v>
      </c>
      <c r="D14" s="56">
        <f>SUM(E14)</f>
        <v>811.68</v>
      </c>
      <c r="E14" s="17">
        <v>811.68</v>
      </c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74</v>
      </c>
      <c r="B15" s="17"/>
      <c r="C15" s="16" t="s">
        <v>191</v>
      </c>
      <c r="D15" s="56">
        <f>SUM(E15)</f>
        <v>115.09</v>
      </c>
      <c r="E15" s="17">
        <v>115.09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6" t="s">
        <v>192</v>
      </c>
      <c r="D16" s="56">
        <f>SUM(E16)</f>
        <v>22.31</v>
      </c>
      <c r="E16" s="18">
        <v>22.31</v>
      </c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22" t="s">
        <v>193</v>
      </c>
      <c r="D17" s="56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75</v>
      </c>
      <c r="D18" s="56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56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 t="s">
        <v>25</v>
      </c>
      <c r="B20" s="20">
        <f>SUM(B7+B11)</f>
        <v>949.08</v>
      </c>
      <c r="C20" s="15" t="s">
        <v>26</v>
      </c>
      <c r="D20" s="58">
        <f>SUM(D7+D18)</f>
        <v>949.0799999999999</v>
      </c>
      <c r="E20" s="58">
        <f>SUM(E7+E18)</f>
        <v>949.0799999999999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7"/>
  <sheetViews>
    <sheetView zoomScalePageLayoutView="0" workbookViewId="0" topLeftCell="A1">
      <pane xSplit="6" ySplit="7" topLeftCell="G2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P45" sqref="P45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6" width="9.25390625" style="2" customWidth="1"/>
    <col min="7" max="26" width="5.00390625" style="2" customWidth="1"/>
    <col min="27" max="27" width="6.75390625" style="2" customWidth="1"/>
    <col min="28" max="32" width="5.00390625" style="2" customWidth="1"/>
    <col min="33" max="40" width="4.875" style="2" customWidth="1"/>
    <col min="41" max="41" width="5.25390625" style="2" customWidth="1"/>
    <col min="42" max="60" width="4.50390625" style="2" customWidth="1"/>
    <col min="61" max="61" width="8.00390625" style="2" customWidth="1"/>
    <col min="62" max="198" width="6.875" style="2" customWidth="1"/>
    <col min="199" max="16384" width="6.875" style="2" customWidth="1"/>
  </cols>
  <sheetData>
    <row r="1" spans="1:9" ht="30" customHeight="1">
      <c r="A1" s="150" t="s">
        <v>129</v>
      </c>
      <c r="B1" s="150"/>
      <c r="C1" s="150"/>
      <c r="D1" s="150"/>
      <c r="F1" s="150"/>
      <c r="G1" s="150"/>
      <c r="H1" s="150"/>
      <c r="I1" s="150"/>
    </row>
    <row r="2" ht="12.75" customHeight="1">
      <c r="BH2" s="2" t="s">
        <v>76</v>
      </c>
    </row>
    <row r="3" spans="1:60" ht="19.5" customHeight="1">
      <c r="A3" s="132" t="s">
        <v>140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</row>
    <row r="4" spans="1:61" ht="19.5" customHeight="1">
      <c r="A4" s="28"/>
      <c r="B4" s="28"/>
      <c r="C4" s="28"/>
      <c r="D4" s="28"/>
      <c r="E4" s="28"/>
      <c r="F4" s="127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13" t="s">
        <v>1</v>
      </c>
      <c r="BI4" s="31"/>
    </row>
    <row r="5" spans="1:61" ht="28.5" customHeight="1">
      <c r="A5" s="152" t="s">
        <v>28</v>
      </c>
      <c r="B5" s="153"/>
      <c r="C5" s="153"/>
      <c r="D5" s="153"/>
      <c r="E5" s="154"/>
      <c r="F5" s="138" t="s">
        <v>29</v>
      </c>
      <c r="G5" s="142" t="s">
        <v>147</v>
      </c>
      <c r="H5" s="142"/>
      <c r="I5" s="142"/>
      <c r="J5" s="142"/>
      <c r="K5" s="142"/>
      <c r="L5" s="142"/>
      <c r="M5" s="155" t="s">
        <v>148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1" t="s">
        <v>149</v>
      </c>
      <c r="AB5" s="151"/>
      <c r="AC5" s="151"/>
      <c r="AD5" s="151"/>
      <c r="AE5" s="151"/>
      <c r="AF5" s="151"/>
      <c r="AG5" s="151" t="s">
        <v>77</v>
      </c>
      <c r="AH5" s="151"/>
      <c r="AI5" s="151"/>
      <c r="AJ5" s="151"/>
      <c r="AK5" s="151" t="s">
        <v>78</v>
      </c>
      <c r="AL5" s="151"/>
      <c r="AM5" s="151"/>
      <c r="AN5" s="151"/>
      <c r="AO5" s="151" t="s">
        <v>79</v>
      </c>
      <c r="AP5" s="151"/>
      <c r="AQ5" s="151"/>
      <c r="AR5" s="151" t="s">
        <v>80</v>
      </c>
      <c r="AS5" s="151"/>
      <c r="AT5" s="151"/>
      <c r="AU5" s="151" t="s">
        <v>81</v>
      </c>
      <c r="AV5" s="151"/>
      <c r="AW5" s="151"/>
      <c r="AX5" s="151"/>
      <c r="AY5" s="151"/>
      <c r="AZ5" s="151" t="s">
        <v>150</v>
      </c>
      <c r="BA5" s="151"/>
      <c r="BB5" s="151"/>
      <c r="BC5" s="151"/>
      <c r="BD5" s="151"/>
      <c r="BE5" s="151" t="s">
        <v>82</v>
      </c>
      <c r="BF5" s="151"/>
      <c r="BG5" s="151"/>
      <c r="BH5" s="151"/>
      <c r="BI5" s="31"/>
    </row>
    <row r="6" spans="1:61" ht="28.5" customHeight="1">
      <c r="A6" s="36" t="s">
        <v>38</v>
      </c>
      <c r="B6" s="36"/>
      <c r="C6" s="37"/>
      <c r="D6" s="138" t="s">
        <v>39</v>
      </c>
      <c r="E6" s="138" t="s">
        <v>40</v>
      </c>
      <c r="F6" s="135"/>
      <c r="G6" s="149" t="s">
        <v>43</v>
      </c>
      <c r="H6" s="149" t="s">
        <v>83</v>
      </c>
      <c r="I6" s="149" t="s">
        <v>84</v>
      </c>
      <c r="J6" s="149" t="s">
        <v>85</v>
      </c>
      <c r="K6" s="149" t="s">
        <v>231</v>
      </c>
      <c r="L6" s="149" t="s">
        <v>232</v>
      </c>
      <c r="M6" s="149" t="s">
        <v>43</v>
      </c>
      <c r="N6" s="149" t="s">
        <v>86</v>
      </c>
      <c r="O6" s="149" t="s">
        <v>233</v>
      </c>
      <c r="P6" s="149" t="s">
        <v>201</v>
      </c>
      <c r="Q6" s="149" t="s">
        <v>202</v>
      </c>
      <c r="R6" s="149" t="s">
        <v>234</v>
      </c>
      <c r="S6" s="149" t="s">
        <v>203</v>
      </c>
      <c r="T6" s="149" t="s">
        <v>235</v>
      </c>
      <c r="U6" s="149" t="s">
        <v>204</v>
      </c>
      <c r="V6" s="149" t="s">
        <v>205</v>
      </c>
      <c r="W6" s="149" t="s">
        <v>206</v>
      </c>
      <c r="X6" s="149" t="s">
        <v>207</v>
      </c>
      <c r="Y6" s="149" t="s">
        <v>236</v>
      </c>
      <c r="Z6" s="149" t="s">
        <v>208</v>
      </c>
      <c r="AA6" s="135" t="s">
        <v>43</v>
      </c>
      <c r="AB6" s="135" t="s">
        <v>87</v>
      </c>
      <c r="AC6" s="135" t="s">
        <v>88</v>
      </c>
      <c r="AD6" s="135" t="s">
        <v>194</v>
      </c>
      <c r="AE6" s="135" t="s">
        <v>195</v>
      </c>
      <c r="AF6" s="135" t="s">
        <v>200</v>
      </c>
      <c r="AG6" s="135" t="s">
        <v>43</v>
      </c>
      <c r="AH6" s="135" t="s">
        <v>89</v>
      </c>
      <c r="AI6" s="135" t="s">
        <v>90</v>
      </c>
      <c r="AJ6" s="135" t="s">
        <v>16</v>
      </c>
      <c r="AK6" s="135" t="s">
        <v>43</v>
      </c>
      <c r="AL6" s="135" t="s">
        <v>91</v>
      </c>
      <c r="AM6" s="135" t="s">
        <v>92</v>
      </c>
      <c r="AN6" s="135" t="s">
        <v>16</v>
      </c>
      <c r="AO6" s="135" t="s">
        <v>43</v>
      </c>
      <c r="AP6" s="135" t="s">
        <v>93</v>
      </c>
      <c r="AQ6" s="135" t="s">
        <v>94</v>
      </c>
      <c r="AR6" s="135" t="s">
        <v>43</v>
      </c>
      <c r="AS6" s="135" t="s">
        <v>95</v>
      </c>
      <c r="AT6" s="135" t="s">
        <v>96</v>
      </c>
      <c r="AU6" s="135" t="s">
        <v>43</v>
      </c>
      <c r="AV6" s="135" t="s">
        <v>97</v>
      </c>
      <c r="AW6" s="135" t="s">
        <v>98</v>
      </c>
      <c r="AX6" s="135" t="s">
        <v>99</v>
      </c>
      <c r="AY6" s="135" t="s">
        <v>16</v>
      </c>
      <c r="AZ6" s="135" t="s">
        <v>43</v>
      </c>
      <c r="BA6" s="135" t="s">
        <v>97</v>
      </c>
      <c r="BB6" s="135" t="s">
        <v>98</v>
      </c>
      <c r="BC6" s="135" t="s">
        <v>99</v>
      </c>
      <c r="BD6" s="135" t="s">
        <v>16</v>
      </c>
      <c r="BE6" s="135" t="s">
        <v>43</v>
      </c>
      <c r="BF6" s="135" t="s">
        <v>100</v>
      </c>
      <c r="BG6" s="135" t="s">
        <v>101</v>
      </c>
      <c r="BH6" s="135" t="s">
        <v>16</v>
      </c>
      <c r="BI6" s="31"/>
    </row>
    <row r="7" spans="1:61" ht="36.75" customHeight="1">
      <c r="A7" s="38" t="s">
        <v>48</v>
      </c>
      <c r="B7" s="39" t="s">
        <v>49</v>
      </c>
      <c r="C7" s="40" t="s">
        <v>50</v>
      </c>
      <c r="D7" s="139"/>
      <c r="E7" s="139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31"/>
    </row>
    <row r="8" spans="1:61" ht="33" customHeight="1">
      <c r="A8" s="41" t="s">
        <v>159</v>
      </c>
      <c r="B8" s="41"/>
      <c r="C8" s="41"/>
      <c r="D8" s="41"/>
      <c r="E8" s="41" t="s">
        <v>160</v>
      </c>
      <c r="F8" s="123">
        <f>F9+F15</f>
        <v>811.6800000000002</v>
      </c>
      <c r="G8" s="123">
        <f>SUM(G9+G15+G19+G22)</f>
        <v>382.54</v>
      </c>
      <c r="H8" s="123">
        <f>SUM(H9+H15+H19+H22)</f>
        <v>100.36</v>
      </c>
      <c r="I8" s="123">
        <f aca="true" t="shared" si="0" ref="I8:AD8">SUM(I9+I15+I19+I22)</f>
        <v>107.19</v>
      </c>
      <c r="J8" s="123">
        <f t="shared" si="0"/>
        <v>8.36</v>
      </c>
      <c r="K8" s="123">
        <f>SUM(K9+K15+K19+K22)</f>
        <v>38.86</v>
      </c>
      <c r="L8" s="123"/>
      <c r="M8" s="123">
        <f t="shared" si="0"/>
        <v>33</v>
      </c>
      <c r="N8" s="123">
        <f t="shared" si="0"/>
        <v>12</v>
      </c>
      <c r="O8" s="123">
        <f>SUM(O9+O15+O19+O22)</f>
        <v>0.5</v>
      </c>
      <c r="P8" s="123">
        <f t="shared" si="0"/>
        <v>0.3</v>
      </c>
      <c r="Q8" s="123">
        <f t="shared" si="0"/>
        <v>0.3</v>
      </c>
      <c r="R8" s="123">
        <f>SUM(R9+R15+R19+R22)</f>
        <v>2</v>
      </c>
      <c r="S8" s="123">
        <f t="shared" si="0"/>
        <v>2</v>
      </c>
      <c r="T8" s="123">
        <f>SUM(T9+T15+T19+T22)</f>
        <v>2</v>
      </c>
      <c r="U8" s="123">
        <f t="shared" si="0"/>
        <v>4.5</v>
      </c>
      <c r="V8" s="123">
        <f t="shared" si="0"/>
        <v>1.5</v>
      </c>
      <c r="W8" s="123">
        <f t="shared" si="0"/>
        <v>3</v>
      </c>
      <c r="X8" s="123">
        <f t="shared" si="0"/>
        <v>2.5</v>
      </c>
      <c r="Y8" s="123">
        <f>SUM(Y9+Y15+Y19+Y22)</f>
        <v>1.4</v>
      </c>
      <c r="Z8" s="123">
        <f t="shared" si="0"/>
        <v>1</v>
      </c>
      <c r="AA8" s="123">
        <f t="shared" si="0"/>
        <v>470.88</v>
      </c>
      <c r="AB8" s="123">
        <f t="shared" si="0"/>
        <v>0</v>
      </c>
      <c r="AC8" s="123">
        <f t="shared" si="0"/>
        <v>0</v>
      </c>
      <c r="AD8" s="123">
        <f t="shared" si="0"/>
        <v>1.58</v>
      </c>
      <c r="AE8" s="123"/>
      <c r="AF8" s="123">
        <f>SUM(AF9+AF15+AF19+AF22)</f>
        <v>469.3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>
        <f>SUM(AU9+AU15+AU19+AU22)</f>
        <v>3</v>
      </c>
      <c r="AV8" s="123"/>
      <c r="AW8" s="123">
        <f>SUM(AW9+AW15+AW19+AW22)</f>
        <v>3</v>
      </c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66"/>
    </row>
    <row r="9" spans="1:60" ht="33" customHeight="1">
      <c r="A9" s="41"/>
      <c r="B9" s="41" t="s">
        <v>161</v>
      </c>
      <c r="C9" s="41"/>
      <c r="D9" s="41"/>
      <c r="E9" s="41" t="s">
        <v>162</v>
      </c>
      <c r="F9" s="123">
        <f>F10</f>
        <v>810.1000000000001</v>
      </c>
      <c r="G9" s="124">
        <f aca="true" t="shared" si="1" ref="G9:M9">SUM(G10)</f>
        <v>254.77000000000004</v>
      </c>
      <c r="H9" s="124">
        <f t="shared" si="1"/>
        <v>100.36</v>
      </c>
      <c r="I9" s="124">
        <f t="shared" si="1"/>
        <v>107.19</v>
      </c>
      <c r="J9" s="124">
        <f t="shared" si="1"/>
        <v>8.36</v>
      </c>
      <c r="K9" s="124">
        <f t="shared" si="1"/>
        <v>38.86</v>
      </c>
      <c r="L9" s="124">
        <f t="shared" si="1"/>
        <v>0</v>
      </c>
      <c r="M9" s="124">
        <f t="shared" si="1"/>
        <v>33</v>
      </c>
      <c r="N9" s="124">
        <f aca="true" t="shared" si="2" ref="N9:Z9">SUM(N10)</f>
        <v>12</v>
      </c>
      <c r="O9" s="124">
        <f t="shared" si="2"/>
        <v>0.5</v>
      </c>
      <c r="P9" s="124">
        <f t="shared" si="2"/>
        <v>0.3</v>
      </c>
      <c r="Q9" s="124">
        <f t="shared" si="2"/>
        <v>0.3</v>
      </c>
      <c r="R9" s="124">
        <f t="shared" si="2"/>
        <v>2</v>
      </c>
      <c r="S9" s="124">
        <f t="shared" si="2"/>
        <v>2</v>
      </c>
      <c r="T9" s="124">
        <f t="shared" si="2"/>
        <v>2</v>
      </c>
      <c r="U9" s="124">
        <f t="shared" si="2"/>
        <v>4.5</v>
      </c>
      <c r="V9" s="124">
        <f t="shared" si="2"/>
        <v>1.5</v>
      </c>
      <c r="W9" s="124">
        <f t="shared" si="2"/>
        <v>3</v>
      </c>
      <c r="X9" s="124">
        <f t="shared" si="2"/>
        <v>2.5</v>
      </c>
      <c r="Y9" s="124">
        <f t="shared" si="2"/>
        <v>1.4</v>
      </c>
      <c r="Z9" s="124">
        <f t="shared" si="2"/>
        <v>1</v>
      </c>
      <c r="AA9" s="123">
        <f>SUM(AB9:AF9)</f>
        <v>469.3</v>
      </c>
      <c r="AB9" s="124"/>
      <c r="AC9" s="124"/>
      <c r="AD9" s="124"/>
      <c r="AE9" s="124"/>
      <c r="AF9" s="124">
        <f>SUM(AF10)</f>
        <v>469.3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3">
        <f aca="true" t="shared" si="3" ref="AU9:AU14">SUM(AV9:AY9)</f>
        <v>3</v>
      </c>
      <c r="AV9" s="124"/>
      <c r="AW9" s="126">
        <f>SUM(AW10)</f>
        <v>3</v>
      </c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</row>
    <row r="10" spans="1:60" ht="33" customHeight="1">
      <c r="A10" s="41"/>
      <c r="B10" s="41"/>
      <c r="C10" s="41" t="s">
        <v>163</v>
      </c>
      <c r="D10" s="41"/>
      <c r="E10" s="41" t="s">
        <v>164</v>
      </c>
      <c r="F10" s="123">
        <f>SUM(F11:F14)</f>
        <v>810.1000000000001</v>
      </c>
      <c r="G10" s="124">
        <f>SUM(H10:L10)</f>
        <v>254.77000000000004</v>
      </c>
      <c r="H10" s="124">
        <f>SUM(H11)</f>
        <v>100.36</v>
      </c>
      <c r="I10" s="124">
        <f>SUM(I11)</f>
        <v>107.19</v>
      </c>
      <c r="J10" s="124">
        <f>SUM(J11)</f>
        <v>8.36</v>
      </c>
      <c r="K10" s="124">
        <f>SUM(K11)</f>
        <v>38.86</v>
      </c>
      <c r="L10" s="124">
        <f>SUM(L11)</f>
        <v>0</v>
      </c>
      <c r="M10" s="124">
        <f>SUM(M12)</f>
        <v>33</v>
      </c>
      <c r="N10" s="124">
        <f aca="true" t="shared" si="4" ref="N10:Z10">SUM(N12)</f>
        <v>12</v>
      </c>
      <c r="O10" s="124">
        <f>SUM(O12)</f>
        <v>0.5</v>
      </c>
      <c r="P10" s="124">
        <f t="shared" si="4"/>
        <v>0.3</v>
      </c>
      <c r="Q10" s="124">
        <f t="shared" si="4"/>
        <v>0.3</v>
      </c>
      <c r="R10" s="124">
        <f>SUM(R12)</f>
        <v>2</v>
      </c>
      <c r="S10" s="124">
        <f t="shared" si="4"/>
        <v>2</v>
      </c>
      <c r="T10" s="124">
        <f>SUM(T12)</f>
        <v>2</v>
      </c>
      <c r="U10" s="124">
        <f t="shared" si="4"/>
        <v>4.5</v>
      </c>
      <c r="V10" s="124">
        <f t="shared" si="4"/>
        <v>1.5</v>
      </c>
      <c r="W10" s="124">
        <f t="shared" si="4"/>
        <v>3</v>
      </c>
      <c r="X10" s="124">
        <f t="shared" si="4"/>
        <v>2.5</v>
      </c>
      <c r="Y10" s="124">
        <f>SUM(Y12)</f>
        <v>1.4</v>
      </c>
      <c r="Z10" s="124">
        <f t="shared" si="4"/>
        <v>1</v>
      </c>
      <c r="AA10" s="123">
        <f>SUM(AB10:AF10)</f>
        <v>469.3</v>
      </c>
      <c r="AB10" s="124"/>
      <c r="AC10" s="124"/>
      <c r="AD10" s="124"/>
      <c r="AE10" s="124"/>
      <c r="AF10" s="124">
        <f>SUM(AF13)</f>
        <v>469.3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3">
        <f t="shared" si="3"/>
        <v>3</v>
      </c>
      <c r="AV10" s="124"/>
      <c r="AW10" s="126">
        <f>SUM(AW11:AW14)</f>
        <v>3</v>
      </c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</row>
    <row r="11" spans="1:60" ht="33" customHeight="1">
      <c r="A11" s="41"/>
      <c r="B11" s="41"/>
      <c r="C11" s="41"/>
      <c r="D11" s="41" t="s">
        <v>156</v>
      </c>
      <c r="E11" s="41" t="s">
        <v>165</v>
      </c>
      <c r="F11" s="123">
        <f aca="true" t="shared" si="5" ref="F11:F27">G11+M11+AA11+AG11+AK11+AO11+AR11+AU11+AZ11+BE11</f>
        <v>254.77000000000004</v>
      </c>
      <c r="G11" s="124">
        <f>SUM(H11:L11)</f>
        <v>254.77000000000004</v>
      </c>
      <c r="H11" s="124">
        <v>100.36</v>
      </c>
      <c r="I11" s="124">
        <v>107.19</v>
      </c>
      <c r="J11" s="124">
        <v>8.36</v>
      </c>
      <c r="K11" s="124">
        <v>38.86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3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3"/>
      <c r="AV11" s="124"/>
      <c r="AW11" s="126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</row>
    <row r="12" spans="1:60" ht="33" customHeight="1">
      <c r="A12" s="41"/>
      <c r="B12" s="41"/>
      <c r="C12" s="41"/>
      <c r="D12" s="41" t="s">
        <v>157</v>
      </c>
      <c r="E12" s="41" t="s">
        <v>166</v>
      </c>
      <c r="F12" s="123">
        <f t="shared" si="5"/>
        <v>33</v>
      </c>
      <c r="G12" s="124">
        <f aca="true" t="shared" si="6" ref="G12:G23">SUM(H12:L12)</f>
        <v>0</v>
      </c>
      <c r="H12" s="124"/>
      <c r="I12" s="124"/>
      <c r="J12" s="124"/>
      <c r="K12" s="124"/>
      <c r="L12" s="124"/>
      <c r="M12" s="124">
        <f>SUM(N12:Z12)</f>
        <v>33</v>
      </c>
      <c r="N12" s="124">
        <v>12</v>
      </c>
      <c r="O12" s="124">
        <v>0.5</v>
      </c>
      <c r="P12" s="124">
        <v>0.3</v>
      </c>
      <c r="Q12" s="124">
        <v>0.3</v>
      </c>
      <c r="R12" s="124">
        <v>2</v>
      </c>
      <c r="S12" s="124">
        <v>2</v>
      </c>
      <c r="T12" s="124">
        <v>2</v>
      </c>
      <c r="U12" s="124">
        <v>4.5</v>
      </c>
      <c r="V12" s="124">
        <v>1.5</v>
      </c>
      <c r="W12" s="124">
        <v>3</v>
      </c>
      <c r="X12" s="124">
        <v>2.5</v>
      </c>
      <c r="Y12" s="124">
        <v>1.4</v>
      </c>
      <c r="Z12" s="124">
        <v>1</v>
      </c>
      <c r="AA12" s="123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3"/>
      <c r="AV12" s="124"/>
      <c r="AW12" s="126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</row>
    <row r="13" spans="1:60" ht="33" customHeight="1">
      <c r="A13" s="41"/>
      <c r="B13" s="41"/>
      <c r="C13" s="41"/>
      <c r="D13" s="41" t="s">
        <v>158</v>
      </c>
      <c r="E13" s="41" t="s">
        <v>167</v>
      </c>
      <c r="F13" s="123">
        <f t="shared" si="5"/>
        <v>519.33</v>
      </c>
      <c r="G13" s="124">
        <f t="shared" si="6"/>
        <v>0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3">
        <f>SUM(AB13:AF13)</f>
        <v>519.33</v>
      </c>
      <c r="AB13" s="124">
        <v>32.33</v>
      </c>
      <c r="AC13" s="124">
        <v>17.7</v>
      </c>
      <c r="AD13" s="124"/>
      <c r="AE13" s="124"/>
      <c r="AF13" s="124">
        <v>469.3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3"/>
      <c r="AV13" s="124"/>
      <c r="AW13" s="126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</row>
    <row r="14" spans="1:60" ht="33" customHeight="1">
      <c r="A14" s="41"/>
      <c r="B14" s="41"/>
      <c r="C14" s="41"/>
      <c r="D14" s="41" t="s">
        <v>209</v>
      </c>
      <c r="E14" s="41" t="s">
        <v>210</v>
      </c>
      <c r="F14" s="123">
        <f t="shared" si="5"/>
        <v>3</v>
      </c>
      <c r="G14" s="124">
        <f t="shared" si="6"/>
        <v>0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3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3">
        <f t="shared" si="3"/>
        <v>3</v>
      </c>
      <c r="AV14" s="124"/>
      <c r="AW14" s="126">
        <v>3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</row>
    <row r="15" spans="1:60" ht="33" customHeight="1">
      <c r="A15" s="41"/>
      <c r="B15" s="41" t="s">
        <v>168</v>
      </c>
      <c r="C15" s="41"/>
      <c r="D15" s="41"/>
      <c r="E15" s="41" t="s">
        <v>169</v>
      </c>
      <c r="F15" s="123">
        <f t="shared" si="5"/>
        <v>1.58</v>
      </c>
      <c r="G15" s="124">
        <f t="shared" si="6"/>
        <v>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3">
        <f>SUM(AB15:AF15)</f>
        <v>1.58</v>
      </c>
      <c r="AB15" s="124"/>
      <c r="AC15" s="124"/>
      <c r="AD15" s="124">
        <v>1.58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6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</row>
    <row r="16" spans="1:60" ht="33" customHeight="1">
      <c r="A16" s="41"/>
      <c r="B16" s="41"/>
      <c r="C16" s="41" t="s">
        <v>170</v>
      </c>
      <c r="D16" s="41"/>
      <c r="E16" s="41" t="s">
        <v>171</v>
      </c>
      <c r="F16" s="123">
        <f t="shared" si="5"/>
        <v>1.58</v>
      </c>
      <c r="G16" s="124">
        <f t="shared" si="6"/>
        <v>0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3">
        <f>SUM(AB16:AF16)</f>
        <v>1.58</v>
      </c>
      <c r="AB16" s="124"/>
      <c r="AC16" s="124"/>
      <c r="AD16" s="124">
        <v>1.58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</row>
    <row r="17" spans="1:60" ht="33" customHeight="1">
      <c r="A17" s="41"/>
      <c r="B17" s="41"/>
      <c r="C17" s="41"/>
      <c r="D17" s="41" t="s">
        <v>172</v>
      </c>
      <c r="E17" s="41" t="s">
        <v>173</v>
      </c>
      <c r="F17" s="123">
        <f t="shared" si="5"/>
        <v>1.58</v>
      </c>
      <c r="G17" s="124">
        <f t="shared" si="6"/>
        <v>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3">
        <f>SUM(AB17:AF17)</f>
        <v>1.58</v>
      </c>
      <c r="AB17" s="124"/>
      <c r="AC17" s="124"/>
      <c r="AD17" s="124">
        <v>1.58</v>
      </c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</row>
    <row r="18" spans="1:60" ht="33" customHeight="1">
      <c r="A18" s="41" t="s">
        <v>174</v>
      </c>
      <c r="B18" s="41"/>
      <c r="C18" s="41"/>
      <c r="D18" s="41"/>
      <c r="E18" s="41" t="s">
        <v>223</v>
      </c>
      <c r="F18" s="123">
        <f t="shared" si="5"/>
        <v>115.09</v>
      </c>
      <c r="G18" s="124">
        <f t="shared" si="6"/>
        <v>115.09</v>
      </c>
      <c r="H18" s="124"/>
      <c r="I18" s="124"/>
      <c r="J18" s="124"/>
      <c r="K18" s="124"/>
      <c r="L18" s="124">
        <f>L19</f>
        <v>115.09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</row>
    <row r="19" spans="1:60" ht="33" customHeight="1">
      <c r="A19" s="41"/>
      <c r="B19" s="41" t="s">
        <v>175</v>
      </c>
      <c r="C19" s="41"/>
      <c r="D19" s="41"/>
      <c r="E19" s="41" t="s">
        <v>176</v>
      </c>
      <c r="F19" s="123">
        <f t="shared" si="5"/>
        <v>115.09</v>
      </c>
      <c r="G19" s="124">
        <f t="shared" si="6"/>
        <v>115.09</v>
      </c>
      <c r="H19" s="124"/>
      <c r="I19" s="124"/>
      <c r="J19" s="124"/>
      <c r="K19" s="124"/>
      <c r="L19" s="124">
        <f>L20+L22</f>
        <v>115.09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</row>
    <row r="20" spans="1:60" ht="33" customHeight="1">
      <c r="A20" s="41"/>
      <c r="B20" s="41"/>
      <c r="C20" s="41" t="s">
        <v>177</v>
      </c>
      <c r="D20" s="41"/>
      <c r="E20" s="41" t="s">
        <v>178</v>
      </c>
      <c r="F20" s="123">
        <f t="shared" si="5"/>
        <v>102.41</v>
      </c>
      <c r="G20" s="124">
        <f t="shared" si="6"/>
        <v>102.41</v>
      </c>
      <c r="H20" s="124"/>
      <c r="I20" s="124"/>
      <c r="J20" s="124"/>
      <c r="K20" s="124"/>
      <c r="L20" s="124">
        <f>L21</f>
        <v>102.41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</row>
    <row r="21" spans="1:60" ht="33" customHeight="1">
      <c r="A21" s="41" t="s">
        <v>230</v>
      </c>
      <c r="B21" s="41"/>
      <c r="C21" s="41"/>
      <c r="D21" s="41" t="s">
        <v>196</v>
      </c>
      <c r="E21" s="41" t="s">
        <v>199</v>
      </c>
      <c r="F21" s="123">
        <f t="shared" si="5"/>
        <v>102.41</v>
      </c>
      <c r="G21" s="124">
        <f t="shared" si="6"/>
        <v>102.41</v>
      </c>
      <c r="H21" s="124"/>
      <c r="I21" s="124"/>
      <c r="J21" s="124"/>
      <c r="K21" s="124"/>
      <c r="L21" s="124">
        <v>102.41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</row>
    <row r="22" spans="1:60" ht="33" customHeight="1">
      <c r="A22" s="41"/>
      <c r="B22" s="41"/>
      <c r="C22" s="41" t="s">
        <v>179</v>
      </c>
      <c r="D22" s="41"/>
      <c r="E22" s="41" t="s">
        <v>180</v>
      </c>
      <c r="F22" s="123">
        <f t="shared" si="5"/>
        <v>12.68</v>
      </c>
      <c r="G22" s="124">
        <f t="shared" si="6"/>
        <v>12.68</v>
      </c>
      <c r="H22" s="124"/>
      <c r="I22" s="124"/>
      <c r="J22" s="124"/>
      <c r="K22" s="124"/>
      <c r="L22" s="124">
        <f>L23</f>
        <v>12.68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</row>
    <row r="23" spans="1:60" ht="33" customHeight="1">
      <c r="A23" s="41"/>
      <c r="B23" s="41"/>
      <c r="C23" s="41"/>
      <c r="D23" s="41" t="s">
        <v>197</v>
      </c>
      <c r="E23" s="41" t="s">
        <v>198</v>
      </c>
      <c r="F23" s="123">
        <f t="shared" si="5"/>
        <v>12.68</v>
      </c>
      <c r="G23" s="124">
        <f t="shared" si="6"/>
        <v>12.68</v>
      </c>
      <c r="H23" s="124"/>
      <c r="I23" s="124"/>
      <c r="J23" s="124"/>
      <c r="K23" s="124"/>
      <c r="L23" s="124">
        <v>12.68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</row>
    <row r="24" spans="1:60" ht="33" customHeight="1">
      <c r="A24" s="41" t="s">
        <v>181</v>
      </c>
      <c r="B24" s="41"/>
      <c r="C24" s="41"/>
      <c r="D24" s="41"/>
      <c r="E24" s="41" t="s">
        <v>182</v>
      </c>
      <c r="F24" s="123">
        <f t="shared" si="5"/>
        <v>22.31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>
        <f>AA25</f>
        <v>22.31</v>
      </c>
      <c r="AB24" s="124"/>
      <c r="AC24" s="124"/>
      <c r="AD24" s="124"/>
      <c r="AE24" s="124">
        <f>AE25</f>
        <v>22.31</v>
      </c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</row>
    <row r="25" spans="1:60" ht="33" customHeight="1">
      <c r="A25" s="41"/>
      <c r="B25" s="41" t="s">
        <v>183</v>
      </c>
      <c r="C25" s="41"/>
      <c r="D25" s="41"/>
      <c r="E25" s="41" t="s">
        <v>184</v>
      </c>
      <c r="F25" s="123">
        <f t="shared" si="5"/>
        <v>22.31</v>
      </c>
      <c r="G25" s="124">
        <f>SUM(H25:L25)</f>
        <v>0</v>
      </c>
      <c r="H25" s="124"/>
      <c r="I25" s="124"/>
      <c r="J25" s="124"/>
      <c r="K25" s="124"/>
      <c r="L25" s="124">
        <f>SUM(L26)</f>
        <v>0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>
        <f>SUM(AB25:AF25)</f>
        <v>22.31</v>
      </c>
      <c r="AB25" s="124"/>
      <c r="AC25" s="124"/>
      <c r="AD25" s="124"/>
      <c r="AE25" s="124">
        <f>AE26</f>
        <v>22.31</v>
      </c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</row>
    <row r="26" spans="1:60" ht="33" customHeight="1">
      <c r="A26" s="41"/>
      <c r="B26" s="41"/>
      <c r="C26" s="41" t="s">
        <v>185</v>
      </c>
      <c r="D26" s="41"/>
      <c r="E26" s="41" t="s">
        <v>186</v>
      </c>
      <c r="F26" s="123">
        <f t="shared" si="5"/>
        <v>22.31</v>
      </c>
      <c r="G26" s="124">
        <f>SUM(H26:L26)</f>
        <v>0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>
        <f>SUM(AB26:AF26)</f>
        <v>22.31</v>
      </c>
      <c r="AB26" s="124"/>
      <c r="AC26" s="124"/>
      <c r="AD26" s="124"/>
      <c r="AE26" s="124">
        <f>AE27</f>
        <v>22.31</v>
      </c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</row>
    <row r="27" spans="1:60" ht="33" customHeight="1">
      <c r="A27" s="41"/>
      <c r="B27" s="41"/>
      <c r="C27" s="41"/>
      <c r="D27" s="41" t="s">
        <v>187</v>
      </c>
      <c r="E27" s="41" t="s">
        <v>188</v>
      </c>
      <c r="F27" s="123">
        <f t="shared" si="5"/>
        <v>22.31</v>
      </c>
      <c r="G27" s="124">
        <f>SUM(H27:L27)</f>
        <v>0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>
        <f>SUM(AB27:AF27)</f>
        <v>22.31</v>
      </c>
      <c r="AB27" s="124"/>
      <c r="AC27" s="124"/>
      <c r="AD27" s="124"/>
      <c r="AE27" s="124">
        <v>22.31</v>
      </c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</row>
    <row r="28" spans="6:60" ht="12.75" customHeight="1"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</row>
    <row r="29" spans="6:60" ht="12.75" customHeight="1"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</row>
    <row r="30" spans="6:60" ht="12.75" customHeight="1"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</row>
    <row r="31" spans="6:60" ht="12.75" customHeight="1"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</row>
    <row r="32" spans="6:60" ht="12.75" customHeight="1"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</row>
    <row r="33" spans="6:60" ht="12.75" customHeight="1"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</row>
    <row r="34" spans="6:60" ht="12.75" customHeight="1"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</row>
    <row r="35" spans="6:60" ht="12.75" customHeight="1"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</row>
    <row r="36" spans="6:60" ht="12.75" customHeight="1"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</row>
    <row r="37" spans="6:60" ht="12.75" customHeight="1"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</row>
    <row r="38" spans="6:60" ht="12.75" customHeight="1"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</row>
    <row r="39" spans="6:60" ht="12.75" customHeight="1"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</row>
    <row r="40" spans="6:60" ht="12.75" customHeight="1"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</row>
    <row r="41" spans="6:60" ht="12.75" customHeight="1"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</row>
    <row r="42" spans="6:60" ht="12.75" customHeight="1"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</row>
    <row r="43" spans="6:60" ht="12.75" customHeight="1"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</row>
    <row r="44" spans="6:60" ht="12.75" customHeight="1"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</row>
    <row r="45" spans="6:60" ht="12.75" customHeight="1"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</row>
    <row r="46" spans="6:60" ht="12.75" customHeight="1"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</row>
    <row r="47" spans="6:60" ht="12.75" customHeight="1"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</row>
  </sheetData>
  <sheetProtection/>
  <mergeCells count="71">
    <mergeCell ref="A3:BH3"/>
    <mergeCell ref="A5:E5"/>
    <mergeCell ref="F5:F7"/>
    <mergeCell ref="G5:L5"/>
    <mergeCell ref="M5:Z5"/>
    <mergeCell ref="AA5:AF5"/>
    <mergeCell ref="AG5:AJ5"/>
    <mergeCell ref="AK5:AN5"/>
    <mergeCell ref="AO5:AQ5"/>
    <mergeCell ref="AR5:AT5"/>
    <mergeCell ref="AU5:AY5"/>
    <mergeCell ref="AZ5:BD5"/>
    <mergeCell ref="BE5:BH5"/>
    <mergeCell ref="D6:D7"/>
    <mergeCell ref="E6:E7"/>
    <mergeCell ref="G6:G7"/>
    <mergeCell ref="H6:H7"/>
    <mergeCell ref="I6:I7"/>
    <mergeCell ref="J6:J7"/>
    <mergeCell ref="K6:K7"/>
    <mergeCell ref="AG6:AG7"/>
    <mergeCell ref="AH6:AH7"/>
    <mergeCell ref="M6:M7"/>
    <mergeCell ref="N6:N7"/>
    <mergeCell ref="P6:P7"/>
    <mergeCell ref="Q6:Q7"/>
    <mergeCell ref="Z6:Z7"/>
    <mergeCell ref="AA6:AA7"/>
    <mergeCell ref="AB6:AB7"/>
    <mergeCell ref="AC6:AC7"/>
    <mergeCell ref="AD6:AD7"/>
    <mergeCell ref="AF6:AF7"/>
    <mergeCell ref="AS6:AS7"/>
    <mergeCell ref="AT6:AT7"/>
    <mergeCell ref="AM6:AM7"/>
    <mergeCell ref="AN6:AN7"/>
    <mergeCell ref="AO6:AO7"/>
    <mergeCell ref="AP6:AP7"/>
    <mergeCell ref="AI6:AI7"/>
    <mergeCell ref="AJ6:AJ7"/>
    <mergeCell ref="F1:I1"/>
    <mergeCell ref="A1:D1"/>
    <mergeCell ref="AU6:AU7"/>
    <mergeCell ref="AV6:AV7"/>
    <mergeCell ref="AQ6:AQ7"/>
    <mergeCell ref="AR6:AR7"/>
    <mergeCell ref="AE6:AE7"/>
    <mergeCell ref="S6:S7"/>
    <mergeCell ref="U6:U7"/>
    <mergeCell ref="V6:V7"/>
    <mergeCell ref="BG6:BG7"/>
    <mergeCell ref="BH6:BH7"/>
    <mergeCell ref="BC6:BC7"/>
    <mergeCell ref="BD6:BD7"/>
    <mergeCell ref="BE6:BE7"/>
    <mergeCell ref="BF6:BF7"/>
    <mergeCell ref="BA6:BA7"/>
    <mergeCell ref="BB6:BB7"/>
    <mergeCell ref="AK6:AK7"/>
    <mergeCell ref="AL6:AL7"/>
    <mergeCell ref="AY6:AY7"/>
    <mergeCell ref="AZ6:AZ7"/>
    <mergeCell ref="AW6:AW7"/>
    <mergeCell ref="AX6:AX7"/>
    <mergeCell ref="Y6:Y7"/>
    <mergeCell ref="L6:L7"/>
    <mergeCell ref="O6:O7"/>
    <mergeCell ref="R6:R7"/>
    <mergeCell ref="T6:T7"/>
    <mergeCell ref="W6:W7"/>
    <mergeCell ref="X6:X7"/>
  </mergeCells>
  <printOptions horizontalCentered="1"/>
  <pageMargins left="0.39" right="0.38" top="0.53" bottom="0.4" header="0.5118110236220472" footer="0.26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F9" sqref="F9:F10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50" t="s">
        <v>130</v>
      </c>
      <c r="B1" s="150"/>
      <c r="C1" s="150"/>
    </row>
    <row r="2" spans="1:8" ht="19.5" customHeight="1">
      <c r="A2" s="12"/>
      <c r="B2" s="12"/>
      <c r="C2" s="12"/>
      <c r="D2" s="67"/>
      <c r="E2" s="12"/>
      <c r="F2" s="12"/>
      <c r="G2" s="9" t="s">
        <v>102</v>
      </c>
      <c r="H2" s="68"/>
    </row>
    <row r="3" spans="1:8" ht="25.5" customHeight="1">
      <c r="A3" s="69" t="s">
        <v>141</v>
      </c>
      <c r="B3" s="70"/>
      <c r="C3" s="70"/>
      <c r="D3" s="70"/>
      <c r="E3" s="70"/>
      <c r="F3" s="70"/>
      <c r="G3" s="70"/>
      <c r="H3" s="68"/>
    </row>
    <row r="4" spans="1:8" ht="19.5" customHeight="1">
      <c r="A4" s="28"/>
      <c r="B4" s="28"/>
      <c r="C4" s="28"/>
      <c r="D4" s="28"/>
      <c r="E4" s="29"/>
      <c r="F4" s="29"/>
      <c r="G4" s="13" t="s">
        <v>1</v>
      </c>
      <c r="H4" s="68"/>
    </row>
    <row r="5" spans="1:8" ht="19.5" customHeight="1">
      <c r="A5" s="71" t="s">
        <v>103</v>
      </c>
      <c r="B5" s="71"/>
      <c r="C5" s="72"/>
      <c r="D5" s="72"/>
      <c r="E5" s="135" t="s">
        <v>52</v>
      </c>
      <c r="F5" s="135"/>
      <c r="G5" s="135"/>
      <c r="H5" s="68"/>
    </row>
    <row r="6" spans="1:8" ht="19.5" customHeight="1">
      <c r="A6" s="32" t="s">
        <v>38</v>
      </c>
      <c r="B6" s="73"/>
      <c r="C6" s="157" t="s">
        <v>39</v>
      </c>
      <c r="D6" s="159" t="s">
        <v>104</v>
      </c>
      <c r="E6" s="135" t="s">
        <v>29</v>
      </c>
      <c r="F6" s="133" t="s">
        <v>105</v>
      </c>
      <c r="G6" s="161" t="s">
        <v>106</v>
      </c>
      <c r="H6" s="68"/>
    </row>
    <row r="7" spans="1:8" ht="33.75" customHeight="1">
      <c r="A7" s="38" t="s">
        <v>48</v>
      </c>
      <c r="B7" s="40" t="s">
        <v>49</v>
      </c>
      <c r="C7" s="158"/>
      <c r="D7" s="160"/>
      <c r="E7" s="136"/>
      <c r="F7" s="134"/>
      <c r="G7" s="162"/>
      <c r="H7" s="68"/>
    </row>
    <row r="8" spans="1:8" ht="29.25" customHeight="1">
      <c r="A8" s="65" t="s">
        <v>159</v>
      </c>
      <c r="B8" s="65"/>
      <c r="C8" s="65"/>
      <c r="D8" s="65" t="s">
        <v>160</v>
      </c>
      <c r="E8" s="43">
        <f>E9+E10</f>
        <v>811.6800000000001</v>
      </c>
      <c r="F8" s="43">
        <f>F9+F10</f>
        <v>778.6800000000001</v>
      </c>
      <c r="G8" s="43">
        <f>G9+G10</f>
        <v>33</v>
      </c>
      <c r="H8" s="74"/>
    </row>
    <row r="9" spans="1:7" ht="29.25" customHeight="1">
      <c r="A9" s="65"/>
      <c r="B9" s="65" t="s">
        <v>161</v>
      </c>
      <c r="C9" s="65"/>
      <c r="D9" s="65" t="s">
        <v>162</v>
      </c>
      <c r="E9" s="43">
        <f aca="true" t="shared" si="0" ref="E9:E14">SUM(F9:G9)</f>
        <v>810.1</v>
      </c>
      <c r="F9" s="43">
        <v>777.1</v>
      </c>
      <c r="G9" s="43">
        <v>33</v>
      </c>
    </row>
    <row r="10" spans="1:7" ht="29.25" customHeight="1">
      <c r="A10" s="65"/>
      <c r="B10" s="65" t="s">
        <v>168</v>
      </c>
      <c r="C10" s="65"/>
      <c r="D10" s="65" t="s">
        <v>169</v>
      </c>
      <c r="E10" s="43">
        <f t="shared" si="0"/>
        <v>1.58</v>
      </c>
      <c r="F10" s="43">
        <v>1.58</v>
      </c>
      <c r="G10" s="43"/>
    </row>
    <row r="11" spans="1:7" ht="29.25" customHeight="1">
      <c r="A11" s="65" t="s">
        <v>174</v>
      </c>
      <c r="B11" s="65"/>
      <c r="C11" s="65"/>
      <c r="D11" s="65" t="s">
        <v>223</v>
      </c>
      <c r="E11" s="43">
        <f t="shared" si="0"/>
        <v>115.09</v>
      </c>
      <c r="F11" s="43">
        <f>F12</f>
        <v>115.09</v>
      </c>
      <c r="G11" s="43"/>
    </row>
    <row r="12" spans="1:7" ht="29.25" customHeight="1">
      <c r="A12" s="65"/>
      <c r="B12" s="65" t="s">
        <v>175</v>
      </c>
      <c r="C12" s="65"/>
      <c r="D12" s="65" t="s">
        <v>176</v>
      </c>
      <c r="E12" s="43">
        <f t="shared" si="0"/>
        <v>115.09</v>
      </c>
      <c r="F12" s="43">
        <v>115.09</v>
      </c>
      <c r="G12" s="43"/>
    </row>
    <row r="13" spans="1:7" ht="29.25" customHeight="1">
      <c r="A13" s="65" t="s">
        <v>181</v>
      </c>
      <c r="B13" s="65"/>
      <c r="C13" s="50"/>
      <c r="D13" s="65" t="s">
        <v>182</v>
      </c>
      <c r="E13" s="43">
        <f t="shared" si="0"/>
        <v>22.31</v>
      </c>
      <c r="F13" s="43">
        <f>F14</f>
        <v>22.31</v>
      </c>
      <c r="G13" s="43"/>
    </row>
    <row r="14" spans="1:7" ht="29.25" customHeight="1">
      <c r="A14" s="65"/>
      <c r="B14" s="65" t="s">
        <v>183</v>
      </c>
      <c r="C14" s="50"/>
      <c r="D14" s="65" t="s">
        <v>184</v>
      </c>
      <c r="E14" s="43">
        <f t="shared" si="0"/>
        <v>22.31</v>
      </c>
      <c r="F14" s="43">
        <v>22.31</v>
      </c>
      <c r="G14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5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zoomScalePageLayoutView="0" workbookViewId="0" topLeftCell="A1">
      <selection activeCell="J18" sqref="J18"/>
    </sheetView>
  </sheetViews>
  <sheetFormatPr defaultColWidth="6.875" defaultRowHeight="12.75" customHeight="1"/>
  <cols>
    <col min="1" max="1" width="5.25390625" style="2" customWidth="1"/>
    <col min="2" max="2" width="6.375" style="2" customWidth="1"/>
    <col min="3" max="3" width="8.00390625" style="2" customWidth="1"/>
    <col min="4" max="4" width="12.37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63" t="s">
        <v>131</v>
      </c>
      <c r="B1" s="163"/>
      <c r="C1" s="163"/>
    </row>
    <row r="2" spans="1:243" ht="19.5" customHeight="1">
      <c r="A2" s="24"/>
      <c r="B2" s="25"/>
      <c r="C2" s="25"/>
      <c r="D2" s="25"/>
      <c r="E2" s="25"/>
      <c r="F2" s="75" t="s">
        <v>107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32" t="s">
        <v>142</v>
      </c>
      <c r="B3" s="132"/>
      <c r="C3" s="132"/>
      <c r="D3" s="132"/>
      <c r="E3" s="132"/>
      <c r="F3" s="1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38</v>
      </c>
      <c r="B5" s="76"/>
      <c r="C5" s="77"/>
      <c r="D5" s="164" t="s">
        <v>39</v>
      </c>
      <c r="E5" s="138" t="s">
        <v>108</v>
      </c>
      <c r="F5" s="133" t="s">
        <v>41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48</v>
      </c>
      <c r="B6" s="38" t="s">
        <v>49</v>
      </c>
      <c r="C6" s="40" t="s">
        <v>50</v>
      </c>
      <c r="D6" s="164"/>
      <c r="E6" s="138"/>
      <c r="F6" s="133"/>
      <c r="G6" s="78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128" t="s">
        <v>159</v>
      </c>
      <c r="B7" s="128"/>
      <c r="C7" s="128"/>
      <c r="D7" s="128"/>
      <c r="E7" s="128" t="s">
        <v>211</v>
      </c>
      <c r="F7" s="80">
        <f>SUM(F8)</f>
        <v>474.3</v>
      </c>
      <c r="G7" s="78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</row>
    <row r="8" spans="1:6" ht="21" customHeight="1">
      <c r="A8" s="129"/>
      <c r="B8" s="129" t="s">
        <v>161</v>
      </c>
      <c r="C8" s="129"/>
      <c r="D8" s="130"/>
      <c r="E8" s="128" t="s">
        <v>212</v>
      </c>
      <c r="F8" s="80">
        <f>SUM(F9)</f>
        <v>474.3</v>
      </c>
    </row>
    <row r="9" spans="1:6" ht="21" customHeight="1">
      <c r="A9" s="129"/>
      <c r="B9" s="129"/>
      <c r="C9" s="129" t="s">
        <v>163</v>
      </c>
      <c r="D9" s="130"/>
      <c r="E9" s="128" t="s">
        <v>213</v>
      </c>
      <c r="F9" s="80">
        <f>SUM(F10:F11)</f>
        <v>474.3</v>
      </c>
    </row>
    <row r="10" spans="1:6" ht="21" customHeight="1">
      <c r="A10" s="65"/>
      <c r="B10" s="65"/>
      <c r="C10" s="65"/>
      <c r="D10" s="79" t="s">
        <v>214</v>
      </c>
      <c r="E10" s="79" t="s">
        <v>219</v>
      </c>
      <c r="F10" s="80">
        <v>469.3</v>
      </c>
    </row>
    <row r="11" spans="1:6" ht="21" customHeight="1">
      <c r="A11" s="65"/>
      <c r="B11" s="65"/>
      <c r="C11" s="65"/>
      <c r="D11" s="79" t="s">
        <v>215</v>
      </c>
      <c r="E11" s="79" t="s">
        <v>218</v>
      </c>
      <c r="F11" s="80">
        <v>5</v>
      </c>
    </row>
    <row r="12" spans="1:6" ht="21" customHeight="1">
      <c r="A12" s="65"/>
      <c r="B12" s="65"/>
      <c r="C12" s="65"/>
      <c r="D12" s="79"/>
      <c r="E12" s="79"/>
      <c r="F12" s="80"/>
    </row>
    <row r="13" spans="1:6" ht="21" customHeight="1">
      <c r="A13" s="65"/>
      <c r="B13" s="65"/>
      <c r="C13" s="65"/>
      <c r="D13" s="79"/>
      <c r="E13" s="79"/>
      <c r="F13" s="80"/>
    </row>
    <row r="14" spans="1:6" ht="21" customHeight="1">
      <c r="A14" s="65"/>
      <c r="B14" s="65"/>
      <c r="C14" s="65"/>
      <c r="D14" s="79"/>
      <c r="E14" s="79"/>
      <c r="F14" s="80"/>
    </row>
    <row r="15" spans="1:6" ht="21" customHeight="1">
      <c r="A15" s="65"/>
      <c r="B15" s="65"/>
      <c r="C15" s="65"/>
      <c r="D15" s="79"/>
      <c r="E15" s="79"/>
      <c r="F15" s="80"/>
    </row>
    <row r="16" spans="1:6" ht="21" customHeight="1">
      <c r="A16" s="65"/>
      <c r="B16" s="65"/>
      <c r="C16" s="65"/>
      <c r="D16" s="79"/>
      <c r="E16" s="79"/>
      <c r="F16" s="80"/>
    </row>
    <row r="17" spans="1:6" ht="21" customHeight="1">
      <c r="A17" s="65"/>
      <c r="B17" s="65"/>
      <c r="C17" s="65"/>
      <c r="D17" s="79"/>
      <c r="E17" s="79"/>
      <c r="F17" s="80"/>
    </row>
    <row r="18" spans="1:6" ht="21" customHeight="1">
      <c r="A18" s="65"/>
      <c r="B18" s="65"/>
      <c r="C18" s="65"/>
      <c r="D18" s="79"/>
      <c r="E18" s="79"/>
      <c r="F18" s="80"/>
    </row>
    <row r="19" spans="1:6" ht="21" customHeight="1">
      <c r="A19" s="65"/>
      <c r="B19" s="65"/>
      <c r="C19" s="65"/>
      <c r="D19" s="79"/>
      <c r="E19" s="79"/>
      <c r="F19" s="80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21" sqref="E21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104" t="s">
        <v>132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109</v>
      </c>
      <c r="I2" s="68"/>
    </row>
    <row r="3" spans="1:9" ht="25.5" customHeight="1">
      <c r="A3" s="132" t="s">
        <v>143</v>
      </c>
      <c r="B3" s="132"/>
      <c r="C3" s="132"/>
      <c r="D3" s="132"/>
      <c r="E3" s="132"/>
      <c r="F3" s="132"/>
      <c r="G3" s="132"/>
      <c r="H3" s="132"/>
      <c r="I3" s="68"/>
    </row>
    <row r="4" spans="1:9" ht="19.5" customHeight="1">
      <c r="A4" s="82"/>
      <c r="B4" s="29"/>
      <c r="C4" s="29"/>
      <c r="D4" s="29"/>
      <c r="E4" s="29"/>
      <c r="F4" s="29"/>
      <c r="G4" s="29"/>
      <c r="H4" s="13" t="s">
        <v>1</v>
      </c>
      <c r="I4" s="68"/>
    </row>
    <row r="5" spans="1:9" ht="19.5" customHeight="1">
      <c r="A5" s="138" t="s">
        <v>110</v>
      </c>
      <c r="B5" s="138" t="s">
        <v>111</v>
      </c>
      <c r="C5" s="133" t="s">
        <v>112</v>
      </c>
      <c r="D5" s="133"/>
      <c r="E5" s="133"/>
      <c r="F5" s="133"/>
      <c r="G5" s="133"/>
      <c r="H5" s="133"/>
      <c r="I5" s="68"/>
    </row>
    <row r="6" spans="1:9" ht="19.5" customHeight="1">
      <c r="A6" s="138"/>
      <c r="B6" s="138"/>
      <c r="C6" s="165" t="s">
        <v>29</v>
      </c>
      <c r="D6" s="167" t="s">
        <v>113</v>
      </c>
      <c r="E6" s="83" t="s">
        <v>114</v>
      </c>
      <c r="F6" s="84"/>
      <c r="G6" s="84"/>
      <c r="H6" s="168" t="s">
        <v>115</v>
      </c>
      <c r="I6" s="68"/>
    </row>
    <row r="7" spans="1:9" ht="33.75" customHeight="1">
      <c r="A7" s="139"/>
      <c r="B7" s="139"/>
      <c r="C7" s="166"/>
      <c r="D7" s="136"/>
      <c r="E7" s="85" t="s">
        <v>43</v>
      </c>
      <c r="F7" s="86" t="s">
        <v>116</v>
      </c>
      <c r="G7" s="87" t="s">
        <v>117</v>
      </c>
      <c r="H7" s="162"/>
      <c r="I7" s="68"/>
    </row>
    <row r="8" spans="1:9" ht="19.5" customHeight="1">
      <c r="A8" s="41" t="s">
        <v>216</v>
      </c>
      <c r="B8" s="65" t="s">
        <v>217</v>
      </c>
      <c r="C8" s="44">
        <f>SUM(D8+E8+H8)</f>
        <v>2.5</v>
      </c>
      <c r="D8" s="42"/>
      <c r="E8" s="42"/>
      <c r="F8" s="42"/>
      <c r="G8" s="43"/>
      <c r="H8" s="88">
        <v>2.5</v>
      </c>
      <c r="I8" s="74"/>
    </row>
    <row r="9" spans="1:9" ht="19.5" customHeight="1">
      <c r="A9" s="105"/>
      <c r="B9" s="105"/>
      <c r="C9" s="105"/>
      <c r="D9" s="105"/>
      <c r="E9" s="106"/>
      <c r="F9" s="107"/>
      <c r="G9" s="107"/>
      <c r="H9" s="108"/>
      <c r="I9" s="89"/>
    </row>
    <row r="10" spans="1:9" ht="19.5" customHeight="1">
      <c r="A10" s="105"/>
      <c r="B10" s="105"/>
      <c r="C10" s="105"/>
      <c r="D10" s="105"/>
      <c r="E10" s="109"/>
      <c r="F10" s="105"/>
      <c r="G10" s="105"/>
      <c r="H10" s="108"/>
      <c r="I10" s="89"/>
    </row>
    <row r="11" spans="1:9" ht="19.5" customHeight="1">
      <c r="A11" s="105"/>
      <c r="B11" s="105"/>
      <c r="C11" s="105"/>
      <c r="D11" s="105"/>
      <c r="E11" s="109"/>
      <c r="F11" s="105"/>
      <c r="G11" s="105"/>
      <c r="H11" s="108"/>
      <c r="I11" s="89"/>
    </row>
    <row r="12" spans="1:9" ht="19.5" customHeight="1">
      <c r="A12" s="105"/>
      <c r="B12" s="105"/>
      <c r="C12" s="105"/>
      <c r="D12" s="105"/>
      <c r="E12" s="106"/>
      <c r="F12" s="105"/>
      <c r="G12" s="105"/>
      <c r="H12" s="108"/>
      <c r="I12" s="89"/>
    </row>
    <row r="13" spans="1:9" ht="19.5" customHeight="1">
      <c r="A13" s="105"/>
      <c r="B13" s="105"/>
      <c r="C13" s="105"/>
      <c r="D13" s="105"/>
      <c r="E13" s="106"/>
      <c r="F13" s="105"/>
      <c r="G13" s="105"/>
      <c r="H13" s="108"/>
      <c r="I13" s="89"/>
    </row>
    <row r="14" spans="1:9" ht="19.5" customHeight="1">
      <c r="A14" s="105"/>
      <c r="B14" s="105"/>
      <c r="C14" s="105"/>
      <c r="D14" s="105"/>
      <c r="E14" s="109"/>
      <c r="F14" s="105"/>
      <c r="G14" s="105"/>
      <c r="H14" s="108"/>
      <c r="I14" s="89"/>
    </row>
    <row r="15" spans="1:9" ht="19.5" customHeight="1">
      <c r="A15" s="105"/>
      <c r="B15" s="105"/>
      <c r="C15" s="105"/>
      <c r="D15" s="105"/>
      <c r="E15" s="109"/>
      <c r="F15" s="105"/>
      <c r="G15" s="105"/>
      <c r="H15" s="108"/>
      <c r="I15" s="89"/>
    </row>
    <row r="16" spans="1:9" ht="19.5" customHeight="1">
      <c r="A16" s="105"/>
      <c r="B16" s="105"/>
      <c r="C16" s="105"/>
      <c r="D16" s="105"/>
      <c r="E16" s="106"/>
      <c r="F16" s="105"/>
      <c r="G16" s="105"/>
      <c r="H16" s="108"/>
      <c r="I16" s="89"/>
    </row>
    <row r="17" spans="1:9" ht="19.5" customHeight="1">
      <c r="A17" s="105"/>
      <c r="B17" s="105"/>
      <c r="C17" s="105"/>
      <c r="D17" s="105"/>
      <c r="E17" s="106"/>
      <c r="F17" s="105"/>
      <c r="G17" s="105"/>
      <c r="H17" s="108"/>
      <c r="I17" s="89"/>
    </row>
    <row r="18" spans="1:9" ht="19.5" customHeight="1">
      <c r="A18" s="105"/>
      <c r="B18" s="105"/>
      <c r="C18" s="105"/>
      <c r="D18" s="105"/>
      <c r="E18" s="110"/>
      <c r="F18" s="105"/>
      <c r="G18" s="105"/>
      <c r="H18" s="108"/>
      <c r="I18" s="89"/>
    </row>
    <row r="19" spans="1:9" ht="19.5" customHeight="1">
      <c r="A19" s="105"/>
      <c r="B19" s="105"/>
      <c r="C19" s="105"/>
      <c r="D19" s="105"/>
      <c r="E19" s="109"/>
      <c r="F19" s="105"/>
      <c r="G19" s="105"/>
      <c r="H19" s="108"/>
      <c r="I19" s="89"/>
    </row>
    <row r="20" spans="1:9" ht="19.5" customHeight="1">
      <c r="A20" s="109"/>
      <c r="B20" s="109"/>
      <c r="C20" s="109"/>
      <c r="D20" s="109"/>
      <c r="E20" s="109"/>
      <c r="F20" s="105"/>
      <c r="G20" s="105"/>
      <c r="H20" s="108"/>
      <c r="I20" s="89"/>
    </row>
    <row r="21" spans="1:9" ht="19.5" customHeight="1">
      <c r="A21" s="108"/>
      <c r="B21" s="108"/>
      <c r="C21" s="108"/>
      <c r="D21" s="108"/>
      <c r="E21" s="111"/>
      <c r="F21" s="108"/>
      <c r="G21" s="108"/>
      <c r="H21" s="108"/>
      <c r="I21" s="89"/>
    </row>
    <row r="22" spans="1:9" ht="19.5" customHeight="1">
      <c r="A22" s="108"/>
      <c r="B22" s="108"/>
      <c r="C22" s="108"/>
      <c r="D22" s="108"/>
      <c r="E22" s="111"/>
      <c r="F22" s="108"/>
      <c r="G22" s="108"/>
      <c r="H22" s="108"/>
      <c r="I22" s="89"/>
    </row>
    <row r="23" spans="1:9" ht="19.5" customHeight="1">
      <c r="A23" s="108"/>
      <c r="B23" s="108"/>
      <c r="C23" s="108"/>
      <c r="D23" s="108"/>
      <c r="E23" s="111"/>
      <c r="F23" s="108"/>
      <c r="G23" s="108"/>
      <c r="H23" s="108"/>
      <c r="I23" s="89"/>
    </row>
    <row r="24" spans="1:9" ht="19.5" customHeight="1">
      <c r="A24" s="108"/>
      <c r="B24" s="108"/>
      <c r="C24" s="108"/>
      <c r="D24" s="108"/>
      <c r="E24" s="111"/>
      <c r="F24" s="108"/>
      <c r="G24" s="108"/>
      <c r="H24" s="108"/>
      <c r="I24" s="89"/>
    </row>
    <row r="25" spans="1:9" ht="19.5" customHeight="1">
      <c r="A25" s="108"/>
      <c r="B25" s="108"/>
      <c r="C25" s="108"/>
      <c r="D25" s="108"/>
      <c r="E25" s="111"/>
      <c r="F25" s="108"/>
      <c r="G25" s="108"/>
      <c r="H25" s="108"/>
      <c r="I25" s="89"/>
    </row>
    <row r="26" spans="1:9" ht="19.5" customHeight="1">
      <c r="A26" s="108"/>
      <c r="B26" s="108"/>
      <c r="C26" s="108"/>
      <c r="D26" s="108"/>
      <c r="E26" s="111"/>
      <c r="F26" s="108"/>
      <c r="G26" s="108"/>
      <c r="H26" s="108"/>
      <c r="I26" s="89"/>
    </row>
    <row r="27" spans="1:9" ht="19.5" customHeight="1">
      <c r="A27" s="108"/>
      <c r="B27" s="108"/>
      <c r="C27" s="108"/>
      <c r="D27" s="108"/>
      <c r="E27" s="111"/>
      <c r="F27" s="108"/>
      <c r="G27" s="108"/>
      <c r="H27" s="108"/>
      <c r="I27" s="89"/>
    </row>
    <row r="28" spans="1:9" ht="19.5" customHeight="1">
      <c r="A28" s="108"/>
      <c r="B28" s="108"/>
      <c r="C28" s="108"/>
      <c r="D28" s="108"/>
      <c r="E28" s="111"/>
      <c r="F28" s="108"/>
      <c r="G28" s="108"/>
      <c r="H28" s="108"/>
      <c r="I28" s="89"/>
    </row>
    <row r="29" spans="1:9" ht="19.5" customHeight="1">
      <c r="A29" s="108"/>
      <c r="B29" s="108"/>
      <c r="C29" s="108"/>
      <c r="D29" s="108"/>
      <c r="E29" s="111"/>
      <c r="F29" s="108"/>
      <c r="G29" s="108"/>
      <c r="H29" s="108"/>
      <c r="I29" s="89"/>
    </row>
    <row r="30" spans="1:9" ht="19.5" customHeight="1">
      <c r="A30" s="108"/>
      <c r="B30" s="108"/>
      <c r="C30" s="108"/>
      <c r="D30" s="108"/>
      <c r="E30" s="111"/>
      <c r="F30" s="108"/>
      <c r="G30" s="108"/>
      <c r="H30" s="108"/>
      <c r="I30" s="8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2019-05-22T03:06:44Z</cp:lastPrinted>
  <dcterms:created xsi:type="dcterms:W3CDTF">1996-12-17T01:32:42Z</dcterms:created>
  <dcterms:modified xsi:type="dcterms:W3CDTF">2019-05-22T03:06:55Z</dcterms:modified>
  <cp:category/>
  <cp:version/>
  <cp:contentType/>
  <cp:contentStatus/>
</cp:coreProperties>
</file>